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456" sheetId="3" r:id="rId1"/>
  </sheets>
  <calcPr calcId="144525"/>
</workbook>
</file>

<file path=xl/calcChain.xml><?xml version="1.0" encoding="utf-8"?>
<calcChain xmlns="http://schemas.openxmlformats.org/spreadsheetml/2006/main">
  <c r="N422" i="3" l="1"/>
  <c r="N364" i="3"/>
  <c r="N343" i="3"/>
  <c r="N331" i="3"/>
  <c r="N327" i="3"/>
  <c r="N308" i="3"/>
  <c r="N296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1" i="3"/>
  <c r="M340" i="3"/>
  <c r="M339" i="3"/>
  <c r="M338" i="3"/>
  <c r="M343" i="3"/>
  <c r="M342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K422" i="3"/>
  <c r="K364" i="3"/>
  <c r="K343" i="3"/>
  <c r="K331" i="3"/>
  <c r="K327" i="3"/>
  <c r="K308" i="3"/>
  <c r="K296" i="3"/>
  <c r="J422" i="3"/>
  <c r="J364" i="3"/>
  <c r="J343" i="3"/>
  <c r="J331" i="3"/>
  <c r="J327" i="3"/>
  <c r="J308" i="3"/>
  <c r="J296" i="3"/>
  <c r="I422" i="3"/>
  <c r="I364" i="3"/>
  <c r="I343" i="3"/>
  <c r="I331" i="3"/>
  <c r="I327" i="3"/>
  <c r="I308" i="3"/>
  <c r="I296" i="3"/>
  <c r="H422" i="3"/>
  <c r="H364" i="3"/>
  <c r="H343" i="3"/>
  <c r="H331" i="3"/>
  <c r="H327" i="3"/>
  <c r="H308" i="3"/>
  <c r="H296" i="3"/>
  <c r="G422" i="3"/>
  <c r="G364" i="3"/>
  <c r="G343" i="3"/>
  <c r="G331" i="3"/>
  <c r="G327" i="3"/>
  <c r="G308" i="3"/>
  <c r="G296" i="3"/>
  <c r="F422" i="3"/>
  <c r="F364" i="3"/>
  <c r="F343" i="3"/>
  <c r="F331" i="3"/>
  <c r="F327" i="3"/>
  <c r="F308" i="3"/>
  <c r="F296" i="3"/>
  <c r="L212" i="3"/>
  <c r="L211" i="3"/>
  <c r="L210" i="3"/>
  <c r="M210" i="3" s="1"/>
  <c r="L209" i="3"/>
  <c r="M209" i="3" s="1"/>
  <c r="L208" i="3"/>
  <c r="L207" i="3"/>
  <c r="L206" i="3"/>
  <c r="L205" i="3"/>
  <c r="L204" i="3"/>
  <c r="L203" i="3"/>
  <c r="L202" i="3"/>
  <c r="M202" i="3" s="1"/>
  <c r="L201" i="3"/>
  <c r="L200" i="3"/>
  <c r="L199" i="3"/>
  <c r="M199" i="3" s="1"/>
  <c r="L198" i="3"/>
  <c r="L197" i="3"/>
  <c r="L196" i="3"/>
  <c r="L195" i="3"/>
  <c r="L194" i="3"/>
  <c r="M194" i="3" s="1"/>
  <c r="L193" i="3"/>
  <c r="L192" i="3"/>
  <c r="L191" i="3"/>
  <c r="L190" i="3"/>
  <c r="L189" i="3"/>
  <c r="M189" i="3" s="1"/>
  <c r="L188" i="3"/>
  <c r="L187" i="3"/>
  <c r="L186" i="3"/>
  <c r="M186" i="3" s="1"/>
  <c r="L185" i="3"/>
  <c r="L184" i="3"/>
  <c r="L183" i="3"/>
  <c r="L182" i="3"/>
  <c r="L181" i="3"/>
  <c r="L180" i="3"/>
  <c r="L179" i="3"/>
  <c r="L178" i="3"/>
  <c r="L177" i="3"/>
  <c r="L176" i="3"/>
  <c r="L175" i="3"/>
  <c r="L174" i="3"/>
  <c r="M174" i="3" s="1"/>
  <c r="L173" i="3"/>
  <c r="M173" i="3" s="1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M155" i="3" s="1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M134" i="3" s="1"/>
  <c r="L133" i="3"/>
  <c r="K294" i="3"/>
  <c r="K246" i="3"/>
  <c r="K243" i="3"/>
  <c r="K233" i="3"/>
  <c r="K227" i="3"/>
  <c r="K217" i="3"/>
  <c r="K133" i="3"/>
  <c r="J294" i="3"/>
  <c r="J246" i="3"/>
  <c r="J243" i="3"/>
  <c r="J233" i="3"/>
  <c r="L233" i="3" s="1"/>
  <c r="M233" i="3" s="1"/>
  <c r="J227" i="3"/>
  <c r="J217" i="3"/>
  <c r="J133" i="3"/>
  <c r="I294" i="3"/>
  <c r="I246" i="3"/>
  <c r="I243" i="3"/>
  <c r="I233" i="3"/>
  <c r="I227" i="3"/>
  <c r="I217" i="3"/>
  <c r="I133" i="3"/>
  <c r="H294" i="3"/>
  <c r="H246" i="3"/>
  <c r="H243" i="3"/>
  <c r="H233" i="3"/>
  <c r="H227" i="3"/>
  <c r="L227" i="3" s="1"/>
  <c r="M227" i="3" s="1"/>
  <c r="H217" i="3"/>
  <c r="H133" i="3"/>
  <c r="G294" i="3"/>
  <c r="G246" i="3"/>
  <c r="G243" i="3"/>
  <c r="L243" i="3" s="1"/>
  <c r="M243" i="3" s="1"/>
  <c r="G233" i="3"/>
  <c r="G227" i="3"/>
  <c r="G217" i="3"/>
  <c r="G133" i="3"/>
  <c r="F294" i="3"/>
  <c r="F246" i="3"/>
  <c r="F243" i="3"/>
  <c r="F233" i="3"/>
  <c r="F227" i="3"/>
  <c r="F217" i="3"/>
  <c r="F133" i="3"/>
  <c r="N294" i="3"/>
  <c r="N246" i="3"/>
  <c r="N243" i="3"/>
  <c r="N233" i="3"/>
  <c r="N227" i="3"/>
  <c r="N217" i="3"/>
  <c r="N133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5" i="3"/>
  <c r="M244" i="3"/>
  <c r="M242" i="3"/>
  <c r="M241" i="3"/>
  <c r="M240" i="3"/>
  <c r="M239" i="3"/>
  <c r="M238" i="3"/>
  <c r="M237" i="3"/>
  <c r="M236" i="3"/>
  <c r="M235" i="3"/>
  <c r="M234" i="3"/>
  <c r="M232" i="3"/>
  <c r="M231" i="3"/>
  <c r="M230" i="3"/>
  <c r="M229" i="3"/>
  <c r="M228" i="3"/>
  <c r="M226" i="3"/>
  <c r="M225" i="3"/>
  <c r="M224" i="3"/>
  <c r="M223" i="3"/>
  <c r="M222" i="3"/>
  <c r="M221" i="3"/>
  <c r="M220" i="3"/>
  <c r="M219" i="3"/>
  <c r="M218" i="3"/>
  <c r="M216" i="3"/>
  <c r="M215" i="3"/>
  <c r="M214" i="3"/>
  <c r="M213" i="3"/>
  <c r="M212" i="3"/>
  <c r="M211" i="3"/>
  <c r="M208" i="3"/>
  <c r="M207" i="3"/>
  <c r="M206" i="3"/>
  <c r="M205" i="3"/>
  <c r="M204" i="3"/>
  <c r="M203" i="3"/>
  <c r="M201" i="3"/>
  <c r="M200" i="3"/>
  <c r="M198" i="3"/>
  <c r="M197" i="3"/>
  <c r="M196" i="3"/>
  <c r="M195" i="3"/>
  <c r="M193" i="3"/>
  <c r="M192" i="3"/>
  <c r="M191" i="3"/>
  <c r="M190" i="3"/>
  <c r="M188" i="3"/>
  <c r="M187" i="3"/>
  <c r="M185" i="3"/>
  <c r="M184" i="3"/>
  <c r="M183" i="3"/>
  <c r="M182" i="3"/>
  <c r="M181" i="3"/>
  <c r="M180" i="3"/>
  <c r="M179" i="3"/>
  <c r="M178" i="3"/>
  <c r="M177" i="3"/>
  <c r="M176" i="3"/>
  <c r="M175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4" i="3"/>
  <c r="M153" i="3"/>
  <c r="M152" i="3"/>
  <c r="M151" i="3"/>
  <c r="M150" i="3"/>
  <c r="M149" i="3"/>
  <c r="L218" i="3"/>
  <c r="L217" i="3"/>
  <c r="L216" i="3"/>
  <c r="L215" i="3"/>
  <c r="L214" i="3"/>
  <c r="L213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3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M246" i="3" s="1"/>
  <c r="L245" i="3"/>
  <c r="L244" i="3"/>
  <c r="L242" i="3"/>
  <c r="L241" i="3"/>
  <c r="L240" i="3"/>
  <c r="L239" i="3"/>
  <c r="L238" i="3"/>
  <c r="L237" i="3"/>
  <c r="L236" i="3"/>
  <c r="L235" i="3"/>
  <c r="L234" i="3"/>
  <c r="L232" i="3"/>
  <c r="L231" i="3"/>
  <c r="L230" i="3"/>
  <c r="L229" i="3"/>
  <c r="L228" i="3"/>
  <c r="L226" i="3"/>
  <c r="L225" i="3"/>
  <c r="L224" i="3"/>
  <c r="L223" i="3"/>
  <c r="L222" i="3"/>
  <c r="L221" i="3"/>
  <c r="L220" i="3"/>
  <c r="L219" i="3"/>
  <c r="N130" i="3"/>
  <c r="N108" i="3"/>
  <c r="N101" i="3"/>
  <c r="N93" i="3"/>
  <c r="N59" i="3"/>
  <c r="M55" i="3"/>
  <c r="M54" i="3"/>
  <c r="M53" i="3"/>
  <c r="N7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 s="1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8" i="3"/>
  <c r="M57" i="3"/>
  <c r="M56" i="3"/>
  <c r="L92" i="3"/>
  <c r="L91" i="3"/>
  <c r="L90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K130" i="3"/>
  <c r="K108" i="3"/>
  <c r="K101" i="3"/>
  <c r="K93" i="3"/>
  <c r="K59" i="3"/>
  <c r="K7" i="3"/>
  <c r="J130" i="3"/>
  <c r="J108" i="3"/>
  <c r="J101" i="3"/>
  <c r="J93" i="3"/>
  <c r="J59" i="3"/>
  <c r="J7" i="3"/>
  <c r="I130" i="3"/>
  <c r="I108" i="3"/>
  <c r="I101" i="3"/>
  <c r="I93" i="3"/>
  <c r="I59" i="3"/>
  <c r="I7" i="3"/>
  <c r="H130" i="3"/>
  <c r="H108" i="3"/>
  <c r="H101" i="3"/>
  <c r="H93" i="3"/>
  <c r="H59" i="3"/>
  <c r="H7" i="3"/>
  <c r="G130" i="3"/>
  <c r="G108" i="3"/>
  <c r="G101" i="3"/>
  <c r="G93" i="3"/>
  <c r="G59" i="3"/>
  <c r="G7" i="3"/>
  <c r="F130" i="3"/>
  <c r="F108" i="3"/>
  <c r="F101" i="3"/>
  <c r="F93" i="3"/>
  <c r="F59" i="3"/>
  <c r="F7" i="3"/>
  <c r="M217" i="3" l="1"/>
  <c r="M294" i="3"/>
  <c r="M59" i="3"/>
  <c r="M7" i="3"/>
  <c r="M130" i="3" s="1"/>
</calcChain>
</file>

<file path=xl/sharedStrings.xml><?xml version="1.0" encoding="utf-8"?>
<sst xmlns="http://schemas.openxmlformats.org/spreadsheetml/2006/main" count="1890" uniqueCount="999">
  <si>
    <t>Aggregati sottoconti CE - Ricavi -</t>
  </si>
  <si>
    <t>Aggregato CE</t>
  </si>
  <si>
    <t/>
  </si>
  <si>
    <t>sottoconto</t>
  </si>
  <si>
    <t>cod.</t>
  </si>
  <si>
    <t>Descrizione</t>
  </si>
  <si>
    <t>AMCO</t>
  </si>
  <si>
    <t>conto</t>
  </si>
  <si>
    <t>descr. conto</t>
  </si>
  <si>
    <t>Settori</t>
  </si>
  <si>
    <t>Valore</t>
  </si>
  <si>
    <t>Presidio</t>
  </si>
  <si>
    <t>Territorio</t>
  </si>
  <si>
    <t>Prevenzione</t>
  </si>
  <si>
    <t>DG e Supp.</t>
  </si>
  <si>
    <t>Libera Prof.</t>
  </si>
  <si>
    <t>Totale</t>
  </si>
  <si>
    <t>Differenza</t>
  </si>
  <si>
    <t>Extra Lea</t>
  </si>
  <si>
    <t>AA0020</t>
  </si>
  <si>
    <t>A.1.A)  Contributi da Regione o Prov. Aut. per quota F.S. regionale</t>
  </si>
  <si>
    <t>AA0031</t>
  </si>
  <si>
    <t>A.1.A.1.1) Finanziamento indistinto</t>
  </si>
  <si>
    <t>0</t>
  </si>
  <si>
    <t>Finanziamento per oneri contratto di lavoro</t>
  </si>
  <si>
    <t>R010131B</t>
  </si>
  <si>
    <t xml:space="preserve">Contributo da F.S. regionale indistinto per i LEA( ex-Contributi in conto esercizio quota capitaria asl)                                                                                                                                                                                                    </t>
  </si>
  <si>
    <t>R010134B</t>
  </si>
  <si>
    <t xml:space="preserve">Contributo da F.S. regionale per il riequilibrio programmato ( ex-Contributi in conto esercizio fondo riequilibrio ASR)                                                                                                                                                                                     </t>
  </si>
  <si>
    <t>Contributi in conto esercizio fondo riequilibrio costi gestionali aziende ospedaliere</t>
  </si>
  <si>
    <t>R010258M</t>
  </si>
  <si>
    <t xml:space="preserve">Ricavi erogazione prestazioni ospedaliere per riaddebiti acquisti da IRCCS e Ospedali Classificati per Regione (stranieri ed ENI)( ex-Ricavi erogazione prestazioni ospedaliere per riaddebiti acquisti da presidi ex art.41-42-43-c.cura  per Regione (stranieri e STP))                                   </t>
  </si>
  <si>
    <t>R010259M</t>
  </si>
  <si>
    <t xml:space="preserve">Ricavi erogazione prestazioni specialistiche per riaddebiti acquisti da IRCCS - Ospedali Classificati - privati accred. per Regione (stranieri ed ENI)( ex-Ricavi erogazione prestazioni specialistiche per riaddebiti acquisti da presidi ex art.41-42-43-privati accred.  per Regione (stranieri e STP))  </t>
  </si>
  <si>
    <t>R010260M</t>
  </si>
  <si>
    <t xml:space="preserve">Ricavi erogazione diretta farmaci (File F) per riaddebiti acquisti da IRCCS e Ospedali Classificati per Regione (stranieri ed ENI)( ex-Ricavi erogazione diretta farmaci (file F) per riaddebiti acquisti da presidi ex art.41-42-43  per Regione (stranieri e STP))                                        </t>
  </si>
  <si>
    <t>R010261M</t>
  </si>
  <si>
    <t xml:space="preserve">Ricavi erogazione prestazioni ospedaliere produzione propria per Regione (stranieri ed ENI)( ex-Ricavi erogazione prestazioni ospedaliere produzione propria per Regione (stranieri e STP))                                                                                                                 </t>
  </si>
  <si>
    <t>R010262M</t>
  </si>
  <si>
    <t xml:space="preserve">Ricavi erogazione prestazioni specialistiche produzione propria per Regione (stranieri ed ENI)( ex-Ricavi erogazione prestazioni specialistiche produzione propria  per Regione (stranieri e STP))                                                                                                          </t>
  </si>
  <si>
    <t>R010263M</t>
  </si>
  <si>
    <t xml:space="preserve">Ricavi erogazione diretta farmaci (file F) produzione propria per Regione (stranieri ed ENI)( ex-Ricavi erogazione diretta farmaci (file F) produzione propria per Regione (stranieri e STP))                                                                                                               </t>
  </si>
  <si>
    <t>R010346B</t>
  </si>
  <si>
    <t xml:space="preserve">Contributo da quote premiali </t>
  </si>
  <si>
    <t>AA0032</t>
  </si>
  <si>
    <t>A.1.A.1.2) Finanziamento indistinto finalizzato da Regione</t>
  </si>
  <si>
    <t xml:space="preserve">Contributi regionali vincolati in conto esercizio per la formazione del personale delle aziende sanitarie </t>
  </si>
  <si>
    <t>"Altri contributi in conto esercizio quota F.S. regionaleindistinto finalizzato"</t>
  </si>
  <si>
    <t>R010171B</t>
  </si>
  <si>
    <t xml:space="preserve">Contributo da F.S. regionale per concorso della spesa Covid( ex-Contributo da FSN  per emergenza COVID...)                                                                                                                                                                                                  </t>
  </si>
  <si>
    <t>R010187B</t>
  </si>
  <si>
    <t>Contributo da F.S. regionale per la realizzazione di investimenti o programmi di sviluppo ASR</t>
  </si>
  <si>
    <t>R010188B</t>
  </si>
  <si>
    <t>Contributo da F.S. regionale per concorso a rimborso di oneri per processi di assunzione e stabilizzazione del personale SSN</t>
  </si>
  <si>
    <t>R010189B</t>
  </si>
  <si>
    <t>Contributo da F.S. regionale per concorso a rimborso della spesa di vaccini, inclusi nel NPNV</t>
  </si>
  <si>
    <t>R010190B</t>
  </si>
  <si>
    <t>Contributo da F.S. regionale per concorso a screening</t>
  </si>
  <si>
    <t>R010191B</t>
  </si>
  <si>
    <t>Contributo da F.S. regionale per fibrosi cistica - Assistenza e ricerca</t>
  </si>
  <si>
    <t>R010192B</t>
  </si>
  <si>
    <t>Contributo da F.S. regionale per Biblioteca virtuale salute</t>
  </si>
  <si>
    <t>R010193B</t>
  </si>
  <si>
    <t>Contributo da F.S. regionale per Centro Regionale Rete Oncologica</t>
  </si>
  <si>
    <t>R010194B</t>
  </si>
  <si>
    <t>Contributo da F.S. regionale per Centro Regionale Trapianti</t>
  </si>
  <si>
    <t>R010195B</t>
  </si>
  <si>
    <t>Contributo da F.S. regionale per spese autismo</t>
  </si>
  <si>
    <t>R010196B</t>
  </si>
  <si>
    <t xml:space="preserve">Contributo da F.S. regionale per ulteriori spese finalizzate </t>
  </si>
  <si>
    <t>AA0034</t>
  </si>
  <si>
    <t>A.1.A.1.3.B) Funzioni - Altro</t>
  </si>
  <si>
    <t>R010135B</t>
  </si>
  <si>
    <t xml:space="preserve">Funzioni - Pronto soccorso per DEA (Aziende/Presidi pubblici del SSR)( ex-Contributi in conto esercizio finanziamento DEA/PS presidi ospedalieri asl)                                                                                                                                                       </t>
  </si>
  <si>
    <t>R010137B</t>
  </si>
  <si>
    <t xml:space="preserve">Funzioni - Pronto soccorso per PS (Aziende/Presidi pubblici del SSR)( ex-Contributi in conto esercizio finanziamento DEA aziende ospedaliere)                                                                                                                                                               </t>
  </si>
  <si>
    <t>R010175B</t>
  </si>
  <si>
    <t>Funzioni - Pronto soccorso per DEA (Aziende private del SSR)</t>
  </si>
  <si>
    <t>AA0035</t>
  </si>
  <si>
    <t>R010122B</t>
  </si>
  <si>
    <t xml:space="preserve">Funzioni per Emergenza Sanitaria Territoriale (118, NUE 112, ...)( ex-Contributi regionali in conto esercizio per la funzione del servizio 118 emergenza sanitaria. )                                                                                                                                       </t>
  </si>
  <si>
    <t>Finanziamento per funzioni presidi ex art. 41/42/43 L 833/78</t>
  </si>
  <si>
    <t xml:space="preserve">Contributi regionali vincolati in conto esercizio per la funzione di gestione dei diplomi universitari </t>
  </si>
  <si>
    <t>Contributi regionali vincolati in conto esercizio per l'oncologia</t>
  </si>
  <si>
    <t xml:space="preserve">Contributi erogati per compiti di sanità pubblica Contributi assegnati  per le attività inerenti l' igiene e sanità pubblica, sanità animale, prevenzione ambienti di vita e lavoro..) </t>
  </si>
  <si>
    <t>Contributi regionali in c/esercizio per costi strutturali più sedi-specializzazioni</t>
  </si>
  <si>
    <t>Contributi regionali in c/esercizio differenza maggiorazione tariffaria produzione diretta</t>
  </si>
  <si>
    <t>Contributi in conto esercizio insegnamento università aziende ospedaliere</t>
  </si>
  <si>
    <t>Contributi regionali in c/esercizio ospedalizzazione domiciliare</t>
  </si>
  <si>
    <t>Contributi regionali in c/esercizio per assistenza specialistica non tariffata</t>
  </si>
  <si>
    <t>Contributi regionali in c/esercizio per funzione centro multizonale epidemiologia</t>
  </si>
  <si>
    <t xml:space="preserve">Contributi regionali in c/esercizio per funzione  coordinamento prevenzione individuale </t>
  </si>
  <si>
    <t>R010197B</t>
  </si>
  <si>
    <t>Funzioni per altri programmi di assistenza (Aziende private contrattualizzate con il SSR)</t>
  </si>
  <si>
    <t>R010293B</t>
  </si>
  <si>
    <t>Funzioni per Ossigenoterapia iperbarica in regime di urgenza (Aziende/Presidi pubblici del SSR)</t>
  </si>
  <si>
    <t>AA0036</t>
  </si>
  <si>
    <t>A.1.A.1.4) Quota finalizzata per il Piano aziendale di cui all'art. 1, comma 528, L. 208/2015</t>
  </si>
  <si>
    <t>R010170B</t>
  </si>
  <si>
    <t>Contributi in conto esercizio reg. per Piano aziendale di cui all'art. 1, comma 528, L. 208/2015</t>
  </si>
  <si>
    <t>AA0040</t>
  </si>
  <si>
    <t>A.1.A.2)  da Regione o Prov. Aut. per quota F.S. regionale vincolato</t>
  </si>
  <si>
    <t>R020126B</t>
  </si>
  <si>
    <t xml:space="preserve">Contributi da F.S. regionali vincolati - Quota per Progetti di PSN( ex-Contributi regionali vincolati in conto esercizio per obiettivi finanziati dal fsn )                                                                                                                                                 </t>
  </si>
  <si>
    <t xml:space="preserve">Contributi per assistenza termale </t>
  </si>
  <si>
    <t>R020129B</t>
  </si>
  <si>
    <t xml:space="preserve">Contributi da F.S. regionali vincolati - Quota per altre finalit¿( ex-Altri contributi regionali vincolati in conto esercizio )                                                                                                                                                                             </t>
  </si>
  <si>
    <t>R020176B</t>
  </si>
  <si>
    <t>Contributi da F.S. regionali vincolati - Quota per medicina penitenziaria</t>
  </si>
  <si>
    <t>R020177B</t>
  </si>
  <si>
    <t>Contributi da F.S. regionali vincolati - Quota per riabilitazione termale</t>
  </si>
  <si>
    <t>R020178B</t>
  </si>
  <si>
    <t>Contributi da F.S. regionali vincolati - Quota per OPG</t>
  </si>
  <si>
    <t>R020179B</t>
  </si>
  <si>
    <t>Contributi da F.S. regionali vincolati - Quota per borse di studio MMG</t>
  </si>
  <si>
    <t>R020198B</t>
  </si>
  <si>
    <t>Contributi da F.S. regionali vincolati - Quota per screening gratuito per eradicazione HCV</t>
  </si>
  <si>
    <t>R020199B</t>
  </si>
  <si>
    <t>Contributi da F.S. regionali vincolati - Quota per farmaci innovativi</t>
  </si>
  <si>
    <t>AA0050</t>
  </si>
  <si>
    <t>A.1.B)  Contributi c/esercizio (extra fondo)</t>
  </si>
  <si>
    <t>AA0070</t>
  </si>
  <si>
    <t>A.1.B.1.1)  Contributi da Regione o Prov. Aut. (extra fondo) vincolati</t>
  </si>
  <si>
    <t>Contributi con fondi regionali per integrazione prestazioni extra LEA -VINCOLATI-</t>
  </si>
  <si>
    <t>R030168B</t>
  </si>
  <si>
    <t>Contributi da Regione o Prov. Aut. (extra fondo) vincolati</t>
  </si>
  <si>
    <t>R030172B</t>
  </si>
  <si>
    <t>Contributi extra fondo regionali da donazioni covid</t>
  </si>
  <si>
    <t>AA0080</t>
  </si>
  <si>
    <t>A.1.B.1.2)  Contributi da Regione o Prov. Aut. (extra fondo) - Risorse aggiuntive da bilancio regionale a titolo di copertura LEA</t>
  </si>
  <si>
    <t>Contributi in conto esercizio per integrazione risorse per anticipato ripiano disavanzo 2005</t>
  </si>
  <si>
    <t>R030150B</t>
  </si>
  <si>
    <t xml:space="preserve">Contributi da Regione (extra fondo) - Risorse aggiuntive da bilancio regionale a titolo di copertura LEA( ex-Contributi per Integrazione quota FSR indistinto)                                                                                                                                              </t>
  </si>
  <si>
    <t>AA0090</t>
  </si>
  <si>
    <t>A.1.B.1.3)  Contributi da Regione o Prov. Aut. (extra fondo) - Risorse aggiuntive da bilancio regionale a titolo di copertura extra LEA</t>
  </si>
  <si>
    <t>R030147B</t>
  </si>
  <si>
    <t>Contributi con fondi regionali per integrazione prestazioni extra LEA</t>
  </si>
  <si>
    <t>AA0100</t>
  </si>
  <si>
    <t>A.1.B.1.4)  Contributi da Regione o Prov. Aut. (extra fondo) - Altro</t>
  </si>
  <si>
    <t>Contributo regionale per utilizzo fondi vincolati da esercizi pregressi</t>
  </si>
  <si>
    <t>Altri contributi correnti da fondi regionali</t>
  </si>
  <si>
    <t>R030165B</t>
  </si>
  <si>
    <t>"Contributi da Regione Politiche sociali per funzioni delegate socio sanitarie "</t>
  </si>
  <si>
    <t>Contributo regionale extra fondo sanitario -copertura perdita 200 ASR-</t>
  </si>
  <si>
    <t>R030180B</t>
  </si>
  <si>
    <t>Contributi da Regione (extra fondo) - Altro</t>
  </si>
  <si>
    <t>R030181B</t>
  </si>
  <si>
    <t>Contributi da Regione (extra fondo) - STP</t>
  </si>
  <si>
    <t>AA0130</t>
  </si>
  <si>
    <t>A.1.B.2.2)  Contributi da Aziende sanitarie pubbliche della Regione o Prov. Aut. (extra fondo) altro</t>
  </si>
  <si>
    <t>R040151B</t>
  </si>
  <si>
    <t xml:space="preserve">Contributi da ASL (extra fondo) </t>
  </si>
  <si>
    <t>R040152B</t>
  </si>
  <si>
    <t xml:space="preserve">Contributi da ASO (extra fondo) </t>
  </si>
  <si>
    <t>R040153B</t>
  </si>
  <si>
    <t xml:space="preserve">Contributi da IRCCS e Fondazioni IRCCS (extra fondo) </t>
  </si>
  <si>
    <t>AA0120</t>
  </si>
  <si>
    <t>A.1.B.2.1)  Contributi da Aziende sanitarie pubbliche della Regione o Prov. Aut. (extra fondo) vincolati</t>
  </si>
  <si>
    <t>R040182B</t>
  </si>
  <si>
    <t>Contributi da Aziende sanitarie pubbliche della Regione (extra fondo) vincolati</t>
  </si>
  <si>
    <t xml:space="preserve">Contributi da Policlinici Universitari (extra fondo) </t>
  </si>
  <si>
    <t>AA0141</t>
  </si>
  <si>
    <t>A.1.B.3.1)  Contributi da Ministero della Salute (extra fondo)</t>
  </si>
  <si>
    <t>R050159B</t>
  </si>
  <si>
    <t>Altri contributi in conto esercizio da Ministero della Salute</t>
  </si>
  <si>
    <t>R050169B</t>
  </si>
  <si>
    <t xml:space="preserve">Contributi a destinazione vincolata extra fondo( ex-Contributi da Ministero della Salute (extra fondo))                                                                                                                                                                                                     </t>
  </si>
  <si>
    <t>R050174B</t>
  </si>
  <si>
    <t>Contributi da Stato per PNRR o PNC</t>
  </si>
  <si>
    <t>AA0150</t>
  </si>
  <si>
    <t>A.1.B.3.2)  Contributi da altri soggetti pubblici (extra fondo) vincolati</t>
  </si>
  <si>
    <t>Trasferimenti correnti dei comuni per eventuali disavanzi</t>
  </si>
  <si>
    <t>R050106B</t>
  </si>
  <si>
    <t xml:space="preserve">Contributi da Comune (extra fondo) vincolati( ex-Altri trasferimenti correnti dei comuni)                                                                                                                                                                                                                   </t>
  </si>
  <si>
    <t>R050107B</t>
  </si>
  <si>
    <t xml:space="preserve">Contributi da Provincia (extra fondo) vincolati( ex-Trasferimenti correnti della provincia)                                                                                                                                                                                                                 </t>
  </si>
  <si>
    <t>Trasferimenti correnti dello stato</t>
  </si>
  <si>
    <t>Trasferimenti correnti di altri enti del settore pubblico allargato</t>
  </si>
  <si>
    <t>R050155B</t>
  </si>
  <si>
    <t xml:space="preserve">Contributi da Università (extra fondo) vincolati( ex-Contributi da Università (extra fondo) )                                                                                                                                                                                                               </t>
  </si>
  <si>
    <t>"Contributi da Comuni e consorzi  per funzioni delegate socio sanitarie "</t>
  </si>
  <si>
    <t>R050116B</t>
  </si>
  <si>
    <t>Contributi da altre istituzioni estere (extra fondo) vincolati</t>
  </si>
  <si>
    <t>R050117B</t>
  </si>
  <si>
    <t>Contributi da UE (extra fondo) vincolati</t>
  </si>
  <si>
    <t>R050118B</t>
  </si>
  <si>
    <t>Contributi da altri soggetti pubblici (extra fondo)</t>
  </si>
  <si>
    <t>AA0160</t>
  </si>
  <si>
    <t>A.1.B.3.3)  Contributi da altri soggetti pubblici (extra fondo) L. 210/92</t>
  </si>
  <si>
    <t>R050121B</t>
  </si>
  <si>
    <t>Contributi regionali vincolati agli indennizzi ex L.210/92 per danni da vaccini, trasfusioni..</t>
  </si>
  <si>
    <t>AA0170</t>
  </si>
  <si>
    <t>A.1.B.3.4)  Contributi da altri soggetti pubblici (extra fondo) altro</t>
  </si>
  <si>
    <t>R050173B</t>
  </si>
  <si>
    <t>Contributi da altri soggetti pubblici (extra fondo) altro</t>
  </si>
  <si>
    <t>R050183B</t>
  </si>
  <si>
    <t>Contributi da Provincia (extra fondo) - Altro</t>
  </si>
  <si>
    <t>AA0180</t>
  </si>
  <si>
    <t>A.1.C)  Contributi c/esercizio per ricerca</t>
  </si>
  <si>
    <t>AA0190</t>
  </si>
  <si>
    <t>A.1.C.1)  Contributi da Ministero della Salute per ricerca corrente</t>
  </si>
  <si>
    <t>R060161B</t>
  </si>
  <si>
    <t>Contributi da Ministero della Salute per ricerca corrente</t>
  </si>
  <si>
    <t>AA0200</t>
  </si>
  <si>
    <t>A.1.C.2)  Contributi da Ministero della Salute per ricerca finalizzata</t>
  </si>
  <si>
    <t>R070162B</t>
  </si>
  <si>
    <t>Contributi da Ministero della Salute per ricerca finalizzata</t>
  </si>
  <si>
    <t>AA0210</t>
  </si>
  <si>
    <t>A.1.C.3)  Contributi da Regione ed altri soggetti pubblici per ricerca</t>
  </si>
  <si>
    <t xml:space="preserve">Contributi da Regione ed altri soggetti pubblici per ricerca </t>
  </si>
  <si>
    <t>R080185B</t>
  </si>
  <si>
    <t>Contributi per la ricerca corrente da Regione - Vincolati</t>
  </si>
  <si>
    <t>R080186B</t>
  </si>
  <si>
    <t>Contributi per la ricerca corrente da altri Enti pubblici - Vincolati</t>
  </si>
  <si>
    <t>AA0220</t>
  </si>
  <si>
    <t>A.1.C.4)  Contributi da privati per ricerca</t>
  </si>
  <si>
    <t>R090157B</t>
  </si>
  <si>
    <t>Contributi in conto esercizio per ricerca corrente (privati)</t>
  </si>
  <si>
    <t>R090158B</t>
  </si>
  <si>
    <t>Contributi in conto esercizio per ricerca finalizzata (privati)</t>
  </si>
  <si>
    <t>AA0230</t>
  </si>
  <si>
    <t>A.1.D)  Contributi c/esercizio da privati</t>
  </si>
  <si>
    <t>R090110B</t>
  </si>
  <si>
    <t>Contributi in conto esercizio da privati</t>
  </si>
  <si>
    <t>R090112B</t>
  </si>
  <si>
    <t>Contributi in conto esercizio da privati famiglie</t>
  </si>
  <si>
    <t>R090114B</t>
  </si>
  <si>
    <t>Contributi in conto esercizio da istituzioni sociali senza fine di lucro</t>
  </si>
  <si>
    <t>R090156B</t>
  </si>
  <si>
    <t>Altri contributi in conto esercizio da enti privati</t>
  </si>
  <si>
    <t xml:space="preserve">AA0250_x000D_
</t>
  </si>
  <si>
    <t>A.2.A)  Rettifica contributi in c/esercizio per destinazione ad investimenti - da Regione o Prov. Aut. per quota F.S. regionale</t>
  </si>
  <si>
    <t>C091901B</t>
  </si>
  <si>
    <t xml:space="preserve">rettifica contributi in c/esercizio per destinazione ad investimenti-da Regione per quota F.S.regionale_x000D_
</t>
  </si>
  <si>
    <t xml:space="preserve">AA0260_x000D_
</t>
  </si>
  <si>
    <t>A.2.B)  Rettifica contributi in c/esercizio per destinazione ad investimenti - altri contributi</t>
  </si>
  <si>
    <t>C091902B</t>
  </si>
  <si>
    <t>rettifica contributi in c/esercizio per destinazione investimenti-altri contributi-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</si>
  <si>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</si>
  <si>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</si>
  <si>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</si>
  <si>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</si>
  <si>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R090105B</t>
  </si>
  <si>
    <t>Utilizzo fondi per quote inutilizzate contributi di esercizi precedenti da Regione o Prov. Aut. per quota F.S. regionale indistinto finalizzato</t>
  </si>
  <si>
    <t>R090107B</t>
  </si>
  <si>
    <t>Utilizzo fondi per quote inutilizzate contributi di esercizi precedenti da Regione o Prov. Aut. per quota F.S. pandemia COVID..regionale indistinto finalizzato</t>
  </si>
  <si>
    <t>R090122B</t>
  </si>
  <si>
    <t>Utilizzo fondo quote inutilizzate contributi di esercizi precedenti indistinto finalizzato da Regione per altre spese</t>
  </si>
  <si>
    <t>AA0280</t>
  </si>
  <si>
    <t>A.3.B)  Utilizzo fondi per quote inutilizzate contributi di esercizi precedenti da Regione o Prov. Aut. per quota F.S. regionale vincolato</t>
  </si>
  <si>
    <t>Utilizzo fondi per quote inutilizzate contributi di esercizi precedenti da Regione o Prov. Aut. per quota F.S. regionale vincolato</t>
  </si>
  <si>
    <t>R090108B</t>
  </si>
  <si>
    <t>Utilizzo fondi per quote inutilizzate contributi di esercizi precedenti da Regione o Prov. Aut. per quota F.S. regionale vincolato - Progetti di PSN</t>
  </si>
  <si>
    <t>R090109B</t>
  </si>
  <si>
    <t>Utilizzo fondi per quote inutilizzate contributi di esercizi precedenti da Regione o Prov. Aut. per quota F.S. regionale vincolato - Medicina penitenziaria</t>
  </si>
  <si>
    <t>R090111B</t>
  </si>
  <si>
    <t>Utilizzo fondi per quote inutilizzate contributi di esercizi precedenti da Regione o Prov. Aut. per quota F.S. regionale vincolato - OPG</t>
  </si>
  <si>
    <t>R090113B</t>
  </si>
  <si>
    <t>Utilizzo fondi per quote inutilizzate contributi di esercizi precedenti da Regione o Prov. Aut. per quota F.S. regionale vincolato - Altri contributi regionali vincolati in c/esercizio</t>
  </si>
  <si>
    <t>R090118B</t>
  </si>
  <si>
    <t>Utilizzo fondi per quote inutilizzate contributi di esercizi precedenti da Regione o Prov. Aut. per quota F.S. regionale vincolato - Riabilitazione termale</t>
  </si>
  <si>
    <t>R090119B</t>
  </si>
  <si>
    <t>Utilizzo fondi per quote inutilizzate contributi di esercizi precedenti da Regione o Prov. Aut. per quota F.S. regionale vincolato - Borse di studio MMG</t>
  </si>
  <si>
    <t>R090123B</t>
  </si>
  <si>
    <t>Utilizzo fondi per quote inutilizzate contributi di esercizi precedenti da Regione o Prov. Aut. per quota F.S. regionale vincolato - Screening gratuito per eradicazione HCV</t>
  </si>
  <si>
    <t>R090124B</t>
  </si>
  <si>
    <t>Utilizzo fondi per quote inutilizzate contributi di esercizi precedenti da Regione o Prov. Aut. per quota F.S. regionale vincolato - Farmaci innovativi</t>
  </si>
  <si>
    <t>AA0290</t>
  </si>
  <si>
    <t>A.3.C) Utilizzo fondi per quote inutilizzate contributi di esercizi precedenti da soggetti pubblici (extra fondo) vincolati</t>
  </si>
  <si>
    <t>R090102B</t>
  </si>
  <si>
    <t>Utilizzo fondi per quote inutilizzate contributi di esercizi precedenti da soggetti pubblici (extra fondo) vincolati</t>
  </si>
  <si>
    <t>R090125B</t>
  </si>
  <si>
    <t>Utilizzo fondi per quote inutilizzate contributi da donazioni Covid</t>
  </si>
  <si>
    <t>AA0300</t>
  </si>
  <si>
    <t>A.3.D)  Utilizzo fondi per quote inutilizzate contributi di esercizi precedenti per ricerca</t>
  </si>
  <si>
    <t>Utilizzo fondi per quote inutilizzate contributi di esercizi precedenti per ricerca</t>
  </si>
  <si>
    <t>R090115B</t>
  </si>
  <si>
    <t>Utilizzo fondi per quote inutilizzate contributi vincolati esercizi precedenti per ricerca da Regione</t>
  </si>
  <si>
    <t>R090120B</t>
  </si>
  <si>
    <t>Utilizzo fondi per quote inutilizzate contributi vincolati esercizi precedenti per ricerca da Ministero</t>
  </si>
  <si>
    <t>R090121B</t>
  </si>
  <si>
    <t>Utilizzo fondi per quote inutilizzate contributi PNRR di esercizi precedenti</t>
  </si>
  <si>
    <t>AA0310</t>
  </si>
  <si>
    <t>A.3.E) Utilizzo fondi per quote inutilizzate contributi vincolati di esercizi precedenti da privati</t>
  </si>
  <si>
    <t>R090104B</t>
  </si>
  <si>
    <t>Utilizzo fondi per quote inutilizzate contributi vincolati di esercizi precedenti da privati</t>
  </si>
  <si>
    <t>R090116B</t>
  </si>
  <si>
    <t>Utilizzo fondi per quote inutilizzate contributi da privati per ricerca</t>
  </si>
  <si>
    <t>R090117B</t>
  </si>
  <si>
    <t>Utilizzo fondi per quote inutilizzate altri contributi finalizzati, vincolati extra fondo di esercizi precedenti da altri soggetti pubblici e privati</t>
  </si>
  <si>
    <t xml:space="preserve"> </t>
  </si>
  <si>
    <t>totale parziale</t>
  </si>
  <si>
    <t>AA0320</t>
  </si>
  <si>
    <t>A.4.A.1.1) Prestazioni di ricovero</t>
  </si>
  <si>
    <t>AA0350</t>
  </si>
  <si>
    <t>R100211M</t>
  </si>
  <si>
    <t>Assistenza ospedaliera ad Aziende sanitarie regionali produzione propria</t>
  </si>
  <si>
    <t>R100253B</t>
  </si>
  <si>
    <t>Aumento valore produzione  per differenziale riconosciuto rispetto previsione di assistenza ospedaliera da AASSRR della Regione</t>
  </si>
  <si>
    <t>R101207M</t>
  </si>
  <si>
    <t xml:space="preserve">Assistenza ospedaliera alle ASL regionali - riaddebito prestazioni acquistate da strutture private accreditate( ex-Assistenza ospedaliera ad Aziende sanitarie regionali USL riaddebito prestazioni acquistate da strutture private accreditate)               </t>
  </si>
  <si>
    <t>R101208M</t>
  </si>
  <si>
    <t xml:space="preserve">Assistenza ospedaliera alle ASL regionali - riaddebito prestazioni acquistate da  IRCCS e Ospedali Classificati( ex-Assistenza ospedaliera ad Aziende sanitarie regionali USL riaddebito prestazioni acquistate da ex aarrtt 41-43 L.833/1978)                 </t>
  </si>
  <si>
    <t>R101209M</t>
  </si>
  <si>
    <t xml:space="preserve">Assistenza ospedaliera alle ASL regionali - prestazioni prodotte con sperimentazioni gestionali (società partecipate)( ex-Assistenza ospedaliera ad Aziende sanitarie regionali USL prestazioni prodotte con sperimentazioni gestionali (società partecipate)) </t>
  </si>
  <si>
    <t>R101222B</t>
  </si>
  <si>
    <t xml:space="preserve"> Assistenza ospedaliera a stranieri a carico Azienda ASL</t>
  </si>
  <si>
    <t>AA0360</t>
  </si>
  <si>
    <t>A.4.A.1.2) Prestazioni di specialistica ambulatoriale</t>
  </si>
  <si>
    <t>Aumento valore produzione  per differenziale riconosciuto rispetto previsione di assistenza specialistica da AASSRR della Regione</t>
  </si>
  <si>
    <t>R101201M</t>
  </si>
  <si>
    <t xml:space="preserve">Assistenza specialistica a residenti della Regione( ex-Assistenza specialistica ad Aziende sanitarie regionali USL riaddebito prestazioni acquistate da strutture private accreditate)                                                                         </t>
  </si>
  <si>
    <t>R101203M</t>
  </si>
  <si>
    <t>Assistenza specialistica alle ASL regionali - prestazioni prodotte con sperimentazioni gestionali (società partecipate)( ex-Assistenza specialistica ad Aziende sanitarie regionali USL prestazioni prodotte con sperimentazioni gestionali (società partecipat</t>
  </si>
  <si>
    <t>R101308M</t>
  </si>
  <si>
    <t xml:space="preserve">Assistenza specialistica alle ASL regionali( ex-Ricavi per prestazioni di specialistica ambulatoriale ad Aziende Sanitarie Regionali piemontesi)                                                                                                               </t>
  </si>
  <si>
    <t>R101317M</t>
  </si>
  <si>
    <t>Assistenza specialistica alle ASL regionali - riaddebito prestazioni acquistate da presidi ospedalieri privati equiparati ai pubblici( ex-Ricavi per Assistenza specialistica ad Aziende sanitarie regionali USL riaddebito prestazioni acquistate da presidi o</t>
  </si>
  <si>
    <t>A.4.A.1.3) Prestazioni di pronto soccorso non seguite da ricovero</t>
  </si>
  <si>
    <t>R101224B</t>
  </si>
  <si>
    <t>Assistenza specialistica a stranieri a carico Azienda ASL</t>
  </si>
  <si>
    <t>AA0361</t>
  </si>
  <si>
    <t>R101309M</t>
  </si>
  <si>
    <t>Ricavi per prestazioni  di pronto soccorso non seguite da ricovero ad Aziende Sanitarie Regionali piemontesi</t>
  </si>
  <si>
    <t>R101318M</t>
  </si>
  <si>
    <t>Ricavi per prestazioni  di pronto soccorso non seguite da ricovero ad Aziende Sanitarie Regionali piemontesi riaddebito prestazioni acquistate da presidi ospedalieri privati equiparati ai pubblici</t>
  </si>
  <si>
    <t>AA0370</t>
  </si>
  <si>
    <t>A.4.A.1.4) Prestazioni di psichiatria residenziale e semiresidenziale</t>
  </si>
  <si>
    <t>R100270B</t>
  </si>
  <si>
    <t>Prestazioni di psichiatria residenziale e semiresidenziale per aziende regionali</t>
  </si>
  <si>
    <t>AA0380</t>
  </si>
  <si>
    <t>A.4.A.1.5) Prestazioni di File F</t>
  </si>
  <si>
    <t>R100244M</t>
  </si>
  <si>
    <t xml:space="preserve">Erogazione diretta farmaci (file F) ad Aziende sanitarie regionali  </t>
  </si>
  <si>
    <t>R101213M</t>
  </si>
  <si>
    <t xml:space="preserve">Erogazione diretta farmaci (File F) alle ASL regionali - riaddebito prestazioni acquistate da strutture private accreditate( ex-Erogazione diretta farmaci (file F)  ad Aziende sanitarie regionali USL riaddebito prestazioni acquistate da strutture private </t>
  </si>
  <si>
    <t>R101214M</t>
  </si>
  <si>
    <t xml:space="preserve">Erogazione diretta farmaci (File F) alle ASL regionali - riaddebito prestazioni acquistate da IRCCS e ospedali classificati ( ex-Erogazione diretta farmaci (file F)  ad Aziende sanitarie regionali USL riaddebito prestazioni acquistate da  ex aarrtt 41-43 </t>
  </si>
  <si>
    <t>R101215M</t>
  </si>
  <si>
    <t>Erogazione diretta farmaci (File F) alle ASL regionali - riaddebito prestazioni prodotte con sperimentazioni gestionali (società partecipate)( ex-Erogazione diretta farmaci (file F)  ad Aziende sanitarie regionali USL riaddebito prestazioni prodotte con s</t>
  </si>
  <si>
    <t>AA0390</t>
  </si>
  <si>
    <t>A.4.A.1.6) Prestazioni servizi MMG, PLS, Contin. assistenziale</t>
  </si>
  <si>
    <t>R100203M</t>
  </si>
  <si>
    <t>Assistenza sanitaria di base ad Aziende sanitarie regionali</t>
  </si>
  <si>
    <t>AA0400</t>
  </si>
  <si>
    <t>A.4.A.1.7) Prestazioni servizi farmaceutica convenzionata</t>
  </si>
  <si>
    <t>R100245M</t>
  </si>
  <si>
    <t xml:space="preserve">Farmaceutica a residenti della Regione( ex-Assistenza farmaceutica convenzionata per altre aziende sanitarie locali piemontesi)                                                                                                                                </t>
  </si>
  <si>
    <t>AA0410</t>
  </si>
  <si>
    <t>A.4.A.1.8) Prestazioni termal</t>
  </si>
  <si>
    <t>R100249M</t>
  </si>
  <si>
    <t xml:space="preserve">Prestazioni termali - Regione( ex-Ricavi per assistenza termale da altre aziende sanitarie regionali)                                                                                                                                                          </t>
  </si>
  <si>
    <t>AA0420</t>
  </si>
  <si>
    <t>A.4.A.1.9) Prestazioni trasporto ambulanze ed elisoccorso</t>
  </si>
  <si>
    <t>R100268B</t>
  </si>
  <si>
    <t xml:space="preserve">Trasporti sanitari per le ASR( ex-Prestazioni trasporto ambulanze ed elisoccorso)                                                                                                                                                                              </t>
  </si>
  <si>
    <t>AA0421</t>
  </si>
  <si>
    <t>A.4.A.1.10) Prestazioni assistenza integrativa</t>
  </si>
  <si>
    <t>R100294B</t>
  </si>
  <si>
    <t>Prestazioni di assistenza integrativa dalle ASR</t>
  </si>
  <si>
    <t>AA0422</t>
  </si>
  <si>
    <t>A.4.A.1.11) Prestazioni assistenza protesica</t>
  </si>
  <si>
    <t>R101322B</t>
  </si>
  <si>
    <t xml:space="preserve">Ricavi per prestazioni   assistenza protesica ad Aziende Sanitarie Regione  </t>
  </si>
  <si>
    <t>AA0423</t>
  </si>
  <si>
    <t>A.4.A.1.12) Prestazioni assistenza riabilitativa extraospedaliera</t>
  </si>
  <si>
    <t>R101310B</t>
  </si>
  <si>
    <t>Ricavi prestazioni assistenza riabilitativa extraospedaliera ad ASR piemontesi</t>
  </si>
  <si>
    <t>AA0424</t>
  </si>
  <si>
    <t>A.4.A.1.13) Ricavi per cessione di emocomponenti e cellule staminali</t>
  </si>
  <si>
    <t>R101327B</t>
  </si>
  <si>
    <t>Ricavi per cessione di emocomponenti e cellule staminali</t>
  </si>
  <si>
    <t>AA0425</t>
  </si>
  <si>
    <t>A.4.A.1.14) Prestazioni assistenza domiciliare integrata (ADI)</t>
  </si>
  <si>
    <t>R101323B</t>
  </si>
  <si>
    <t xml:space="preserve">Ricavi per prestazioni  assistenza domiciliare integrata (ADI) ad Aziende Sanitarie Regione  </t>
  </si>
  <si>
    <t>AA0430</t>
  </si>
  <si>
    <t>A.4.A.1.15) Altre prestazioni sanitarie e socio-sanitarie a rilevanza sanitaria</t>
  </si>
  <si>
    <t>R100201B</t>
  </si>
  <si>
    <t>Prestazioni di prevenzione ad Aziende sanitarie regionali</t>
  </si>
  <si>
    <t>R100209B</t>
  </si>
  <si>
    <t>Assistenza semiresidenziale e territoriale ad Aziende sanitarie regionali</t>
  </si>
  <si>
    <t>R100215B</t>
  </si>
  <si>
    <t>Assistenza residenziale ad Aziende sanitarie regionali</t>
  </si>
  <si>
    <t>R100217B</t>
  </si>
  <si>
    <t>Prestazioni specialistiche ad erogatori - Aziende sanitarie regionali</t>
  </si>
  <si>
    <t>R100240B</t>
  </si>
  <si>
    <t>Prestazioni specialistiche ad erogatori - Aziende ospedaliere regionali</t>
  </si>
  <si>
    <t>R100246M</t>
  </si>
  <si>
    <t>Assistenza integrativa (farmacie convenzionate) per altre aziende sanitarie locali piemontesi</t>
  </si>
  <si>
    <t>R100264M</t>
  </si>
  <si>
    <t>Ricavo riconosciuto alle ASR per prestazioni erogate nel programma di screening dei tumori (mammella, collo dell'utero e colon retto)</t>
  </si>
  <si>
    <t>R100269B</t>
  </si>
  <si>
    <t>Altre prestazioni sanitarie e socio-sanitarie ad ASR piemontesi</t>
  </si>
  <si>
    <t>R100288M</t>
  </si>
  <si>
    <t>Prestazioni di laboratorio delle ASR di riferimento per la concentrazione di attività di laboratorio( ex-Ricavo da prestazioni di laboratorio da aziende sanitarie regionali per prestazioni delle aziende sanitarie regionali di  riferimento per la concentra</t>
  </si>
  <si>
    <t>R101324B</t>
  </si>
  <si>
    <t xml:space="preserve">Ricavi per prestazioni  per  altre prestazioni sanitarie e socio-sanitarie a rilevanza sanitaria  ad Aziende Sanitarie Regione  </t>
  </si>
  <si>
    <t>R100295B</t>
  </si>
  <si>
    <t>Ricavi per cessione di emoderivati di produzione regionale</t>
  </si>
  <si>
    <t>AA0440</t>
  </si>
  <si>
    <t>A.4.A.2) Ricavi per prestaz. sanitarie e sociosanitarie a rilevanza sanitaria erogate ad altri soggetti pubblici</t>
  </si>
  <si>
    <t>Proventi per servizi resi ad enti previdenziali della Regione</t>
  </si>
  <si>
    <t>Proventi per servizi resi ad enti previdenziali extra Regione</t>
  </si>
  <si>
    <t>Proventi per servizi resi ad amministrazioni del settore statale nella Regione</t>
  </si>
  <si>
    <t>Proventi per servizi resi ad amministrazioni del settore statale extra regionale</t>
  </si>
  <si>
    <t>Proventi per servizi resi ad enti del settore pubblico allargato nella Regione</t>
  </si>
  <si>
    <t>Proventi per servizi resi ad enti del settore pubblico allargato extra regionale</t>
  </si>
  <si>
    <t>Prestazioni specialistiche ad erogatori - presidi ex art.41-42-43 L.833/78</t>
  </si>
  <si>
    <t>Prestazioni / Servizi in favore dell'ARPA (Agenzia regionale per la protezione ambientale) ed altri soggetti pubblici della Regione</t>
  </si>
  <si>
    <t>Altre prestazioni sanitarie  Extraregione</t>
  </si>
  <si>
    <t>R110296B</t>
  </si>
  <si>
    <t xml:space="preserve"> Prestazioni servizi di medicina legale ad altri soggetti pubblici</t>
  </si>
  <si>
    <t>R110297B</t>
  </si>
  <si>
    <t xml:space="preserve"> Prestazioni di cessione sangue, emocomponenti e cellule staminali ad altri soggetti pubblici</t>
  </si>
  <si>
    <t>R110298B</t>
  </si>
  <si>
    <t xml:space="preserve"> Altre prestazioni sanitarie e sociosanitarie a rilevanza sanitaria erogate ad altri soggetti pubblici</t>
  </si>
  <si>
    <t>R110299B</t>
  </si>
  <si>
    <t xml:space="preserve"> Consulenze sanitarie ad altri soggetti pubblici</t>
  </si>
  <si>
    <t>R110326B</t>
  </si>
  <si>
    <t xml:space="preserve"> Prestazioni di cessione di emoderivati ad altri soggetti pubblici</t>
  </si>
  <si>
    <t>R110342B</t>
  </si>
  <si>
    <t xml:space="preserve"> Rette per strutture residenziali e semiresidenziali da Enti locali</t>
  </si>
  <si>
    <t>R360343B</t>
  </si>
  <si>
    <t>Altri concorsi, recuperi e rimborsi a carico di utenti, comuni e consorzi</t>
  </si>
  <si>
    <t>R110344B</t>
  </si>
  <si>
    <t xml:space="preserve"> Prestazioni del DSP erogate ad altri soggetti pubblici</t>
  </si>
  <si>
    <t>AA0460</t>
  </si>
  <si>
    <t>A.4.A.3.1) Prestazioni di ricovero</t>
  </si>
  <si>
    <t>R120213M</t>
  </si>
  <si>
    <t>Assistenza ospedaliera ad Aziende sanitarie extraregionali produzione propria</t>
  </si>
  <si>
    <t>R121212M</t>
  </si>
  <si>
    <t>Assistenza ospedaliera ad Aziende sanitarie extraregionali   prestazioni prodotte con sperimentazioni gestionali (società partecipate)</t>
  </si>
  <si>
    <t>AA0470</t>
  </si>
  <si>
    <t>A.4.A.3.2) Prestazioni ambulatoriali</t>
  </si>
  <si>
    <t>R121206M</t>
  </si>
  <si>
    <t>Assistenza specialistica ad Aziende sanitarie extraregionali  riaddebito prestazioni prodotte con sperimentazioni gestionali (società partecipate)</t>
  </si>
  <si>
    <t>R121311M</t>
  </si>
  <si>
    <t>Ricavi per prestazioni di specialistica ambulatoriale ad Aziende Sanitarie extra-Regione</t>
  </si>
  <si>
    <t>AA0471</t>
  </si>
  <si>
    <t>A.4.A.3.3) Prestazioni pronto soccorso non seguite da ricovero</t>
  </si>
  <si>
    <t>R121312M</t>
  </si>
  <si>
    <t xml:space="preserve">Prestazioni pronto soccorso non seguite da ricovero a soggetti pubblici extraregione( ex-Ricavi per prestazioni  di pronto soccorso non seguite da ricovero ad Aziende Sanitarie extra-Regione)                                                                </t>
  </si>
  <si>
    <t>AA0480</t>
  </si>
  <si>
    <t>A.4.A.3.4) Prestazioni di psichiatria non soggetta a compensazione (resid. e semiresid.)</t>
  </si>
  <si>
    <t>R120271B</t>
  </si>
  <si>
    <t>Prestazioni di psichiatria non soggetta a compensazione (resid. e semiresid.) per aziende extra regionali</t>
  </si>
  <si>
    <t>AA0490</t>
  </si>
  <si>
    <t>A.4.A.3.5) Prestazioni di File F</t>
  </si>
  <si>
    <t>R120255M</t>
  </si>
  <si>
    <t xml:space="preserve">Prestazioni di File F - extraregione( ex-Ricavi erogazione diretta farmaci (file F) ad Aziende sanitarie extra-regione)                                                                                                                                        </t>
  </si>
  <si>
    <t>Erogazione diretta farmaci (file F)  ad ad Aziende sanitarie extraregionali  riaddebito prestazioni prodotte con sperimentazioni gestionali (società partecipate)</t>
  </si>
  <si>
    <t>AA0500</t>
  </si>
  <si>
    <t>A.4.A.3.6) Prestazioni servizi MMG, PLS, Contin. assistenziale Extraregione</t>
  </si>
  <si>
    <t>R120204M</t>
  </si>
  <si>
    <t xml:space="preserve">Prestazioni servizi MMG, PLS, Continuità assistenziale extraregione( ex-Assistenza sanitaria di base ad Aziende sanitarie extra regionali)                                                                                                                     </t>
  </si>
  <si>
    <t>AA0510</t>
  </si>
  <si>
    <t>A.4.A.3.7) Prestazioni servizi farmaceutica convenzionata Extraregione</t>
  </si>
  <si>
    <t>R120247M</t>
  </si>
  <si>
    <t xml:space="preserve">Prestazioni servizi farmaceutica convenzionata extraregione( ex-Assistenza farmaceutica convenzionata per altre aziende sanitarie locali extraregionali)                                                                                                       </t>
  </si>
  <si>
    <t>Ricavi di mobilità ad Aziende sanitarie extra-regionali compensazione per farmaci innovativi di cui al DM sui farmaci innovativi (pubblicato in GU del 12/11/2015)</t>
  </si>
  <si>
    <t>AA0520</t>
  </si>
  <si>
    <t>A.4.A.3.8) Prestazioni termali Extraregione</t>
  </si>
  <si>
    <t>R120250M</t>
  </si>
  <si>
    <t xml:space="preserve">Prestazioni termali extraregione( ex-Ricavi per assistenza termale da altre aziende sanitarie extra-regione)                                                                                                                                                   </t>
  </si>
  <si>
    <t>AA0530</t>
  </si>
  <si>
    <t>A.4.A.3.9) Prestazioni trasporto ambulanze ed elisoccorso Extraregione</t>
  </si>
  <si>
    <t>R120272B</t>
  </si>
  <si>
    <t>Prestazioni trasporto ambulanze ed elisoccorso Extraregione</t>
  </si>
  <si>
    <t>AA0541</t>
  </si>
  <si>
    <t>.4.A.3.10) Prestazioni assistenza integrativa da pubblico (extraregione)</t>
  </si>
  <si>
    <t>R120248M</t>
  </si>
  <si>
    <t>Assistenza integrativa (farmacie convenzionate) per altre aziende sanitarie locali extra-regionali</t>
  </si>
  <si>
    <t>AA0542</t>
  </si>
  <si>
    <t>A.4.A.3.11) Prestazioni assistenza protesica da pubblico (extraregione)</t>
  </si>
  <si>
    <t>R121325B</t>
  </si>
  <si>
    <t xml:space="preserve">Ricavi per prestazioni   assistenza protesica ad Aziende Sanitarie extra Regione  </t>
  </si>
  <si>
    <t>AA0550</t>
  </si>
  <si>
    <t>A.4.A.3.12) Ricavi per cessione di emocomponenti e cellule staminali Extraregione</t>
  </si>
  <si>
    <t>R120286B</t>
  </si>
  <si>
    <t>Ricavi per cessione di emocomponenti e cellule staminali Extraregione</t>
  </si>
  <si>
    <t>R121328B</t>
  </si>
  <si>
    <t>Ricavi per cessione di emoderivati extraregione</t>
  </si>
  <si>
    <t>AA0561</t>
  </si>
  <si>
    <t>A.4.A.3.14) Altre prestazioni sanitarie e sociosanitarie a rilevanza sanitaria erogate a soggetti pubblici Extraregione</t>
  </si>
  <si>
    <t>R121329B</t>
  </si>
  <si>
    <t>Altre prestazioni sanitarie e sociosanitarie a rilevanza sanitaria erogate a soggetti pubblici extraregione</t>
  </si>
  <si>
    <t>AA0580</t>
  </si>
  <si>
    <t>A.4.A.3.15.A) Prestazioni di assistenza riabilitativa non soggette a compensazione Extraregione</t>
  </si>
  <si>
    <t>R121330B</t>
  </si>
  <si>
    <t>Prestazioni di assistenza riabilitativa non soggette a compensazione extraregione</t>
  </si>
  <si>
    <t xml:space="preserve">AA0590
</t>
  </si>
  <si>
    <t>A.4.A.3.15.B) Altre prestazioni sanitarie e socio-sanitarie a rilevanza sanitaria non soggette a compensazione Extraregione</t>
  </si>
  <si>
    <t>Prestazioni di prevenzione ad Aziende sanitarie extra regionali</t>
  </si>
  <si>
    <t>Assistenza semiresidenziale e territoriale ad Aziende sanitarie extraregionali</t>
  </si>
  <si>
    <t>R120216B</t>
  </si>
  <si>
    <t>Assistenza residenziale ad Aziende sanitarie extraregionali</t>
  </si>
  <si>
    <t>R120219B</t>
  </si>
  <si>
    <t>Prestazioni specialistiche ad erogatori - Aziende sanitarie extraregionali</t>
  </si>
  <si>
    <t>Prestazioni di assistenza riabilitativa non soggetta a compensazione Extraregione</t>
  </si>
  <si>
    <t>AA0600</t>
  </si>
  <si>
    <t>A.4.A.3.16) Altre prestazioni sanitarie a rilevanza sanitaria - Mobilità attiva Internazionale</t>
  </si>
  <si>
    <t>R120275B</t>
  </si>
  <si>
    <t>Altre prestazioni sanitarie - Mobilità attiva Internazionale (Regione)</t>
  </si>
  <si>
    <t>AA0601</t>
  </si>
  <si>
    <t>A.4.A.3.17) Altre prestazioni sanitarie a rilevanza sanitaria - Mobilita attiva Internazionale rilevata dalle AO, AOU, IRCCS.</t>
  </si>
  <si>
    <t>R120329B</t>
  </si>
  <si>
    <t>Altre prestazioni sanitarie a rilevanza sanitaria - Mobilità attiva Internazionale rilevata dalle AO, AOU, IRCCS</t>
  </si>
  <si>
    <t>AA0602</t>
  </si>
  <si>
    <t>A.4.A.3.18) Altre prestazioni sanitarie e sociosanitarie a rilevanza sanitaria ad Aziende sanitarie e casse mutua estera - (fatturate direttamente)</t>
  </si>
  <si>
    <t>R120330B</t>
  </si>
  <si>
    <t>Altre prestazioni sanitarie e sociosanitarie a rilevanza sanitaria ad Aziende sanitarie e casse mutua estera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</si>
  <si>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</si>
  <si>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</si>
  <si>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</si>
  <si>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</si>
  <si>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Assistenza ospedaliera ad Aziende sanitarie extraregionali  riaddebito prestazioni acquistate da strutture private accreditate</t>
  </si>
  <si>
    <t>Assistenza ospedaliera ad ad Aziende sanitarie extraregionali riaddebito prestazioni acquistate da  ex aarrtt 41-43 L.833/1978</t>
  </si>
  <si>
    <t>R131225M</t>
  </si>
  <si>
    <t xml:space="preserve">Prestazioni di ricovero da privati extraregione in compensazione (mobilità attiva)          </t>
  </si>
  <si>
    <t>AA0630</t>
  </si>
  <si>
    <t>A.4.B.2)  Prestazioni ambulatoriali da priv. Extraregione in compensazione  (mobilità attiva)</t>
  </si>
  <si>
    <t>R141204M</t>
  </si>
  <si>
    <t>Assistenza specialistica ad Aziende sanitarie extraregionali  riaddebito prestazioni acquistate da strutture private accreditate</t>
  </si>
  <si>
    <t>R141315M</t>
  </si>
  <si>
    <t>Ricavi per Assistenza specialistica ad ASL extra Regione riaddebito prest. da presidi ospedalieri privati equiparati ai pubblici</t>
  </si>
  <si>
    <t>AA0631</t>
  </si>
  <si>
    <t>A.4.B.3)  Prestazioni  di pronto soccorso non segute da ricovero da priv. Extraregione in compensazione  (mobilità attiva)</t>
  </si>
  <si>
    <t>R151316M</t>
  </si>
  <si>
    <t>Ricavi per prestazioni  di pronto soccorso non seguite da ricovero ad ASL extra Regione riaddebito prest. da presidi ospedalieri privati equiparati ai pubblici</t>
  </si>
  <si>
    <t>AA0640</t>
  </si>
  <si>
    <t>A.4.B.4)  Prestazioni di File F da priv. Extraregione in compensazione (mobilità attiva)</t>
  </si>
  <si>
    <t>R161216M</t>
  </si>
  <si>
    <t xml:space="preserve">Prestazioni di File F da privati extraregione in compensazione (mobilità attiva)( ex-Erogazione diretta farmaci (file F)  ad Aziende sanitarie extraregionali  riaddebito prestazioni acquistate da strutture private accreditate)                             </t>
  </si>
  <si>
    <t>Erogazione diretta farmaci (file F)  ad Aziende sanitarie extraregionali riaddebito prestazioni acquistate da  ex aarrtt 41-43 L.833/1978</t>
  </si>
  <si>
    <t>AA0650</t>
  </si>
  <si>
    <t>A.4.B.5)  Altre prestazioni sanitarie e sociosanitarie a rilevanza sanitaria erogate da privati v/residenti Extraregione in compensazione (mobilità attiva)</t>
  </si>
  <si>
    <t>R170276B</t>
  </si>
  <si>
    <t>Altre prestazioni sanitarie erogate da privati v/residenti extraregione in compensazione (mobilità attiva)</t>
  </si>
  <si>
    <t>AA0660</t>
  </si>
  <si>
    <t>A.4.C)  Ricavi per prestazioni sanitarie e sociosanitarie a rilevanza sanitaria erogate a privati</t>
  </si>
  <si>
    <t>Proventi per servizi resi ad imprese ed istituzioni private della Regione</t>
  </si>
  <si>
    <t>Proventi e servizi resi ad imprese ed istituzioni private extra Regione</t>
  </si>
  <si>
    <t>R170331B</t>
  </si>
  <si>
    <t xml:space="preserve">Prestazioni del servizio di igiene pubblica a privati        </t>
  </si>
  <si>
    <t>R170332B</t>
  </si>
  <si>
    <t xml:space="preserve">Ricavi per cessione di emocomponenti e cellule staminali a soggetti privati                       </t>
  </si>
  <si>
    <t>R170333B</t>
  </si>
  <si>
    <t xml:space="preserve">Ricavi per cessione di emoderivati a soggetti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</si>
  <si>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</si>
  <si>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</si>
  <si>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</si>
  <si>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</si>
  <si>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R180277B</t>
  </si>
  <si>
    <t>Ricavi per prestazioni sanitarie intramoenia - Area ospedaliera</t>
  </si>
  <si>
    <t>AA0690</t>
  </si>
  <si>
    <t>A.4.D.2)  Ricavi per prestazioni sanitarie intramoenia - Area specialistica</t>
  </si>
  <si>
    <t>R190278B</t>
  </si>
  <si>
    <t>Ricavi per prestazioni sanitarie intramoenia - Area specialistica</t>
  </si>
  <si>
    <t>AA0700</t>
  </si>
  <si>
    <t>A.4.D.3)  Ricavi per prestazioni sanitarie intramoenia - Area sanità pubblica</t>
  </si>
  <si>
    <t>R200279B</t>
  </si>
  <si>
    <t xml:space="preserve"> Ricavi per prestazioni sanitarie intramoenia - Area sanità pubblica </t>
  </si>
  <si>
    <t>AA0710</t>
  </si>
  <si>
    <t>A.4.D.4)  Ricavi per prestazioni sanitarie intramoenia - Consulenze (ex art. 55 c.1 lett. c), d) ed ex art. 57-58)</t>
  </si>
  <si>
    <t>R210280B</t>
  </si>
  <si>
    <t xml:space="preserve"> Ricavi per prestazioni sanitarie intramoenia - Consulenze con soggetti non AS Piemonte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</si>
  <si>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</si>
  <si>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</si>
  <si>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 xml:space="preserve"> Ricavi per consulenze sanitarie -personale dipendente per altre ASR piemontesi</t>
  </si>
  <si>
    <t>R220283B</t>
  </si>
  <si>
    <t xml:space="preserve"> Ricavi per prestazioni sanitarie intramoenia - Consulenze con ASR, IRCCS e Policlinici della Regione (ex art. 55 c.1 lett. c), d) ed ex Art. 57-58)</t>
  </si>
  <si>
    <t>AA0730</t>
  </si>
  <si>
    <t>A.4.D.6)  Ricavi per prestazioni sanitarie intramoenia - Altro</t>
  </si>
  <si>
    <t>R230281B</t>
  </si>
  <si>
    <t xml:space="preserve"> Ricavi per prestazioni sanitarie intramoenia - Altro</t>
  </si>
  <si>
    <t>AA0740</t>
  </si>
  <si>
    <t>A.4.D.7)  Ricavi per prestazioni sanitarie intramoenia - Altro (Aziende sanitarie pubbliche della Regione)</t>
  </si>
  <si>
    <t>R240282B</t>
  </si>
  <si>
    <t>Ricavi per prestazioni sanitarie intramoenia - Altro (Asl - Ao, Irccs e Policlinici  della Regione)</t>
  </si>
  <si>
    <t>AA0760</t>
  </si>
  <si>
    <t>A.5.A) Rimborsi assicurativi</t>
  </si>
  <si>
    <t>R240334B</t>
  </si>
  <si>
    <t xml:space="preserve">Rimborsi assicurativi  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</si>
  <si>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</si>
  <si>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</si>
  <si>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</si>
  <si>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</si>
  <si>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R250314B</t>
  </si>
  <si>
    <t>Rimborso degli oneri stipendiali del personale dell'azienda in posizione di comando v/Regione</t>
  </si>
  <si>
    <t>AA0790</t>
  </si>
  <si>
    <t>A.5.B.2) Altri concorsi, recuperi e rimborsi da parte della Regione</t>
  </si>
  <si>
    <t>R260310B</t>
  </si>
  <si>
    <t>Concorsi, recuperi e rimborsi per attività tipiche v/Regione - servizi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</si>
  <si>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</si>
  <si>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</si>
  <si>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</si>
  <si>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</si>
  <si>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R270307B</t>
  </si>
  <si>
    <t>Rimborso da altre ASR piemontesi per personale comandato</t>
  </si>
  <si>
    <t>AA0820</t>
  </si>
  <si>
    <t>A.5.C.2) Rimborsi per acquisto beni da parte di Aziende sanitarie pubbliche della Regione</t>
  </si>
  <si>
    <t>R280289H</t>
  </si>
  <si>
    <t>Ricavi da rimborso acquisti dispositivi in vitreo della ASR capofila</t>
  </si>
  <si>
    <t>R280290H</t>
  </si>
  <si>
    <t>Ricavi da rimborso acquisti dispositivi medici della ASR capofila</t>
  </si>
  <si>
    <t>R280291H</t>
  </si>
  <si>
    <t>Rimborso degli acquisti di vaccini della ASR Capofila</t>
  </si>
  <si>
    <t>R280292H</t>
  </si>
  <si>
    <t>Rimborso degli acquisti di DPI altri beni sanitari della ASR capofila</t>
  </si>
  <si>
    <t>R280309H</t>
  </si>
  <si>
    <t>Rimborsi per acquisto beni da parte di Asl-AO, IRCCS, Policlinici della Regione</t>
  </si>
  <si>
    <t>R280315H</t>
  </si>
  <si>
    <t>Vendita di emoderivati e plasma soggetti a compensazione regionale</t>
  </si>
  <si>
    <t>R280317H</t>
  </si>
  <si>
    <t xml:space="preserve">Rimborso a favore della ASL capofila per prodotti farmaceutici acquistati
e distribuiti per conto delle altre ASR (ex-Rimborso a favore della ASL CAPOFILA per acquisto di  prodotti farmaceutici PHT per conto delle altre ASL) </t>
  </si>
  <si>
    <t xml:space="preserve">R280705H_x000D_
</t>
  </si>
  <si>
    <t xml:space="preserve">4500705_x000D_
</t>
  </si>
  <si>
    <t>Rimborso a favore della ASR capofila per acquisto di Sieri e vaccini per altre ASR</t>
  </si>
  <si>
    <t>R280706H</t>
  </si>
  <si>
    <t>Rimborso a favore della ASR capofila per acquisto di Immunoterapie specifiche (vaccini desensibilizzanti) per altre ASR</t>
  </si>
  <si>
    <t>R280707H</t>
  </si>
  <si>
    <t>Rimborso a favore della ASR capofila per acquisto di dispositivi medico diagnostici in vitro compresi i radiodiagnostici in vitro per altre ASR</t>
  </si>
  <si>
    <t xml:space="preserve">R280709H_x000D_
</t>
  </si>
  <si>
    <t>Rimborso a favore della ASR capofila per acquisto di Altri materiali diagnostici per altre ASR</t>
  </si>
  <si>
    <t xml:space="preserve">R280719H_x000D_
</t>
  </si>
  <si>
    <t>Rimborso a favore della ASR capofila per acquisto di Prodotti dietetici (e di nutrizione enterale) per altre ASR</t>
  </si>
  <si>
    <t xml:space="preserve">R280720H_x000D_
</t>
  </si>
  <si>
    <t>Rimborso a favore della ASR capofila per acquisto di Medicinali con AIC per altre ASR</t>
  </si>
  <si>
    <t>Rimborso a favore della ASR capofila per acquisto di Emoderivati con AIC per altre ASR</t>
  </si>
  <si>
    <t>Rimborso a favore della ASR capofila per acquisto di Immunoglobuline con AIC per altre ASR</t>
  </si>
  <si>
    <t>Rimborso a favore della ASR capofila per acquisto di Medicinali senza AIC per altre ASR</t>
  </si>
  <si>
    <t>Rimborso a favore della ASR capofila per acquisto di Materiali di guardaroba per altre ASR</t>
  </si>
  <si>
    <t>Rimborso a favore della ASR capofila per acquisto di Materiali di pulizia e lavanderia per altre ASR</t>
  </si>
  <si>
    <t>Rimborso a favore della ASR capofila per acquisto di Materiali di convivenza in genere per altre ASR</t>
  </si>
  <si>
    <t>Rimborso a favore della ASR capofila per acquisto di Supporti meccanografici per altre ASR</t>
  </si>
  <si>
    <t>Rimborso a favore della ASR capofila per acquisto di Altri beni non sanitari per altre ASR</t>
  </si>
  <si>
    <t>Rimborso a favore della ASR capofila per acquisto di Altri beni e prodotti sanitari non diversamente imputabili per altre ASR</t>
  </si>
  <si>
    <t>Rimborso a favore della ASR capofila per acquisto di Materiali per manutenzione di altre attrezzature tecnico - economali per altre ASR</t>
  </si>
  <si>
    <t>Rimborso a favore della ASR capofila per acquisto di Prodotti chimici per altre ASR</t>
  </si>
  <si>
    <t>Rimborso a favore della ASR capofila per acquisto di dispositivi medici per altre ASR</t>
  </si>
  <si>
    <t>Rimborso a favore della ASR capofila per acquisto di Cancelleria e stampati per altre ASR</t>
  </si>
  <si>
    <t>Rimborso a favore della ASR capofila per acquisto di DPI, altri beni sanitari della ASR capofila per altre ASR</t>
  </si>
  <si>
    <t>Rimborso a favore della ASR capofila per acquisto di Medicinali e disinfettanti ad uso veterinario per altre ASR</t>
  </si>
  <si>
    <t>Rimborso a favore della ASR capofila per acquisto di Dispositivi medici per uso veterinario per altre ASR</t>
  </si>
  <si>
    <t xml:space="preserve"> Rimborso a favore della ASR capofila per acquisto di Altri beni sanitari in DPC per altre ASR</t>
  </si>
  <si>
    <t>AA0830</t>
  </si>
  <si>
    <t>A.5.C.3) Altri concorsi, recuperi e rimborsi da parte di Aziende sanitarie pubbliche della Regione</t>
  </si>
  <si>
    <t>R290266B</t>
  </si>
  <si>
    <t>Ricavi per consulenze non sanitarie -personale dipendente per altre ASR piemontesi</t>
  </si>
  <si>
    <t>R290311B</t>
  </si>
  <si>
    <t>Altri concorsi, recuperi e rimborsi per attività tipiche  da parte di Asl-AO , IRCCS, Policlinici della Regione</t>
  </si>
  <si>
    <t>R290347B</t>
  </si>
  <si>
    <t xml:space="preserve">Ricavi per consulenze sanitarie - Personale dipendente per altre ASR       </t>
  </si>
  <si>
    <t>R290101F</t>
  </si>
  <si>
    <t xml:space="preserve">Altri concorsi, recuperi e rimborsi da Azienda Zero per attività di cui alla lettera a) art. 23 comma 3 LR 18/2007   </t>
  </si>
  <si>
    <t>R290102F</t>
  </si>
  <si>
    <t>Altri concorsi, recuperi e rimborsi da Azienda Zero per attività di cui alla lettera b) art. 23 comma 3 LR 18/2007</t>
  </si>
  <si>
    <t>R290103F</t>
  </si>
  <si>
    <t xml:space="preserve">Altri concorsi, recuperi e rimborsi da Azienda Zero per attività di cui alla lettera c) art. 23 comma 3 LR 18/2007 </t>
  </si>
  <si>
    <t>R290104F</t>
  </si>
  <si>
    <t xml:space="preserve">Altri concorsi, recuperi e rimborsi da Azienda Zero per attività di cui alla lettera d) art. 23 comma 3 LR 18/2007           </t>
  </si>
  <si>
    <t>R290105F</t>
  </si>
  <si>
    <t>Altri concorsi, recuperi e rimborsi da Azienda Zero per attività di cui alla lettera e) art. 23 comma 3 LR 18/2007</t>
  </si>
  <si>
    <t>R290106F</t>
  </si>
  <si>
    <t xml:space="preserve">Altri concorsi, recuperi e rimborsi da Azienda Zero per attività di cui alla lettera f) art. 23 comma 3 LR 18/2007            </t>
  </si>
  <si>
    <t>R290107F</t>
  </si>
  <si>
    <t xml:space="preserve">Altri concorsi, recuperi e rimborsi da Azienda Zero per attività di cui alla lettera g) art. 23 comma 3 LR 18/2007   </t>
  </si>
  <si>
    <t>R290108F</t>
  </si>
  <si>
    <t>Altri concorsi, recuperi e rimborsi da Azienda Zero per attività di cui alla lettera h) art. 23 comma 3 LR 18/2007</t>
  </si>
  <si>
    <t>R290109F</t>
  </si>
  <si>
    <t xml:space="preserve">Altri concorsi, recuperi e rimborsi da Azienda Zero per attività di cui alla lettera i) art. 23 comma 3 LR 18/2007   </t>
  </si>
  <si>
    <t>R290110F</t>
  </si>
  <si>
    <t>Altri concorsi, recuperi e rimborsi da Azienda Zero per attività di cui alla lettera l) art. 23 comma 3 LR 18/2007</t>
  </si>
  <si>
    <t>R290111F</t>
  </si>
  <si>
    <t xml:space="preserve">Altri concorsi, recuperi e rimborsi da Azienda Zero per attività di cui alla lettera m) art. 23 comma 3 LR 18/2007               </t>
  </si>
  <si>
    <t>R290112F</t>
  </si>
  <si>
    <t xml:space="preserve">Altri concorsi, recuperi e rimborsi da Azienda Zero per attività di cui alla lettera n) art. 23 comma 3 LR 18/2007                   </t>
  </si>
  <si>
    <t>R290113F</t>
  </si>
  <si>
    <t xml:space="preserve">Altri concorsi, recuperi e rimborsi da Azienda Zero per attività di cui alla lettera o) art. 23 comma 3 LR 18/2007 </t>
  </si>
  <si>
    <t>TOT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</si>
  <si>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</si>
  <si>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</si>
  <si>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</si>
  <si>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</si>
  <si>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R310303B</t>
  </si>
  <si>
    <t>Rimborso da altre amministrazioni spese personale dipendente comandato</t>
  </si>
  <si>
    <t>AA0860</t>
  </si>
  <si>
    <t>A.5.D.2) Rimborsi per acquisto beni da parte di altri soggetti pubblici</t>
  </si>
  <si>
    <t>R320312B</t>
  </si>
  <si>
    <t>Rimborsi per acquisto beni v/altri Enti Pubblici</t>
  </si>
  <si>
    <t>AA0870</t>
  </si>
  <si>
    <t>A.5.D.3) Altri concorsi, recuperi e rimborsi da parte di altri soggetti pubblici</t>
  </si>
  <si>
    <t>R330238B</t>
  </si>
  <si>
    <t>Proventi ex art.3 d.lgs.15/1/92 n.51 da soggetti pubblici della Regione</t>
  </si>
  <si>
    <t>R330239B</t>
  </si>
  <si>
    <t>Proventi ex art.3 d.lgs.15/1/92 n.51 da soggetti pubblici extra Regione</t>
  </si>
  <si>
    <t>R330313B</t>
  </si>
  <si>
    <t xml:space="preserve">Altri concorsi, recuperi e rimborsi da parte di altri soggetti pubblici( ex-Altri concorsi, recuperi e rimborsi per attività tipiche v/Altri Enti Pubblici)                                                                                                                                                 </t>
  </si>
  <si>
    <t>R330267B</t>
  </si>
  <si>
    <t>Ricavi per consulenze diverse - personale dipendente per altri soggetti</t>
  </si>
  <si>
    <t>AA0930</t>
  </si>
  <si>
    <t>A.5.E.3) Altri concorsi, recuperi e rimborsi da privati</t>
  </si>
  <si>
    <t>R360321B</t>
  </si>
  <si>
    <t>Altri concorsi, recuperi e rimborsi per attività tipiche  da altri erogatori pubblici (Istituto Zooprofilattico...)</t>
  </si>
  <si>
    <t>R360323B</t>
  </si>
  <si>
    <t>Altri concorsi, recuperi e rimborsi per attività tipiche da parte di ARPA (Agenzia Regionale per la Protezione Ambientale)( ex-Altri concorsi, recuperi e rimborsi per attività tipiche da parte di ARPA (Agenzia Regionale per la Protezione Ambientale)( ex-Altri concorsi, recuperi e rimb. per att. tipi</t>
  </si>
  <si>
    <t>R050602B</t>
  </si>
  <si>
    <t>Proventi D.lgs. 32 del 22/2/2021 da soggetti pubblici della Regione</t>
  </si>
  <si>
    <t>R360603B</t>
  </si>
  <si>
    <t xml:space="preserve"> Proventi D.lgs. 32 del 22/2/2021 da soggetti pubblici extra Regione</t>
  </si>
  <si>
    <t>R330348B</t>
  </si>
  <si>
    <t xml:space="preserve">Ricavi per consulenze non sanitarie diverse - Personale dipendente per altri soggetti                       </t>
  </si>
  <si>
    <t>AA0880</t>
  </si>
  <si>
    <t>A.5.E) Concorsi, recuperi e rimborsi da privati</t>
  </si>
  <si>
    <t>AA0900</t>
  </si>
  <si>
    <t>A.5.E.1.1) Pay-back per il superamento del tetto della spesa farmaceutica territoriale</t>
  </si>
  <si>
    <t>R340318B</t>
  </si>
  <si>
    <t xml:space="preserve">Pay-back per il superamento del tetto della spesa farmaceutica convenzionata( ex-Pay-back per il superamento del tetto della spesa farmaceutica territoriale)                                                                                                                                               </t>
  </si>
  <si>
    <t>AA0910</t>
  </si>
  <si>
    <t>A.5.E.1.2) Pay-back per superamento del tetto della spesa farmaceutica ospedaliera</t>
  </si>
  <si>
    <t>R340319B</t>
  </si>
  <si>
    <t xml:space="preserve">Pay-back per il superamento del tetto della spesa farmaceutica per acquisti diretti( ex-Pay-back per il superamento del tetto della spesa farmaceutica ospedaliera)                                                                                                                                         </t>
  </si>
  <si>
    <t>AA0920</t>
  </si>
  <si>
    <t>A.5.E.1.3) Ulteriore Pay-back</t>
  </si>
  <si>
    <t>R340316B</t>
  </si>
  <si>
    <t>Rimborso da Aziende Farmaceutiche per Pay Back</t>
  </si>
  <si>
    <t>AA0921</t>
  </si>
  <si>
    <t>A.5.E.2) Rimborso per Pay back sui dispositivi medici</t>
  </si>
  <si>
    <t>R350322B</t>
  </si>
  <si>
    <t>Rimborso per Pay back sui dispositivi medici</t>
  </si>
  <si>
    <t>Concorso personale spese per vitto vestiario ed alloggio</t>
  </si>
  <si>
    <t>Recuperi per azioni di rivalsa</t>
  </si>
  <si>
    <t>Concorsi rimborsi e recuperi da altri soggetti</t>
  </si>
  <si>
    <t>Carta dei servizi - addebiti agli utenti</t>
  </si>
  <si>
    <t>Altri concorsi, recuperi. Per attività tipiche</t>
  </si>
  <si>
    <t>Rimborsi assicurativi</t>
  </si>
  <si>
    <t>Rimborso degli oneri stipendiali del personale preso società partecipata da ASR</t>
  </si>
  <si>
    <t>Costi capitalizzati (incrementi delle immobilizzazioni per lavori interni)</t>
  </si>
  <si>
    <t>Concorsi, recuperi, rimborsi. Attività non tipiche.</t>
  </si>
  <si>
    <t>R360335B</t>
  </si>
  <si>
    <t xml:space="preserve">Altri concorsi, recuperi e rimborsi da privati     </t>
  </si>
  <si>
    <t>R360336B</t>
  </si>
  <si>
    <t xml:space="preserve">Rimborsi per cessione beni di consumo sanitari da privati   </t>
  </si>
  <si>
    <t>R360337B</t>
  </si>
  <si>
    <t xml:space="preserve">Rimborsi per cessione beni di consumo non sanitari da privati            </t>
  </si>
  <si>
    <t>R360338B</t>
  </si>
  <si>
    <t xml:space="preserve">Rimborsi da dipendenti </t>
  </si>
  <si>
    <t>R360349B</t>
  </si>
  <si>
    <t xml:space="preserve">Proventi per sperimentazioni e collaborazioni scientifiche 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</si>
  <si>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</si>
  <si>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</si>
  <si>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</si>
  <si>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</si>
  <si>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R360401B</t>
  </si>
  <si>
    <t>Concorso alla spesa da parte degli assistiti</t>
  </si>
  <si>
    <t>AA0960</t>
  </si>
  <si>
    <t>A.6.B)  Compartecipazione alla spesa per prestazioni sanitarie - Ticket sul pronto soccorso</t>
  </si>
  <si>
    <t>R360402B</t>
  </si>
  <si>
    <t xml:space="preserve">Compartecipazione alla spesa per prestazioni sanitarie - Ticket sul pronto soccorso  </t>
  </si>
  <si>
    <t>AA0970</t>
  </si>
  <si>
    <t>A.6.C)  Compartecipazione alla spesa per prestazioni sanitarie (Ticket) - Altro</t>
  </si>
  <si>
    <t>R360403B</t>
  </si>
  <si>
    <t xml:space="preserve">Compartecipazione alla spesa per prestazioni sanitarie (ticket)- Altro 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</si>
  <si>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</si>
  <si>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</si>
  <si>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</si>
  <si>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</si>
  <si>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R360511B</t>
  </si>
  <si>
    <t>Costi capitalizzati da utilizzo finanziamenti per investimenti dallo Stato finanziati da PNRR o PNC</t>
  </si>
  <si>
    <t>R360506B</t>
  </si>
  <si>
    <t>Costi capitalizzati da utilizzo finanziamenti per investimenti dallo Stato</t>
  </si>
  <si>
    <t>AA1000</t>
  </si>
  <si>
    <t>A.7.B)  Quota imputata all'esercizio dei finanziamenti per investimenti da Regione</t>
  </si>
  <si>
    <t>R360505B</t>
  </si>
  <si>
    <t>Costi capitalizzati da utilizzo finanziamenti per investimenti da Regione</t>
  </si>
  <si>
    <t>AA1010</t>
  </si>
  <si>
    <t>A.7.C)  Quota imputata all'esercizio dei finanziamenti per beni di prima dotazione</t>
  </si>
  <si>
    <t>R360504B</t>
  </si>
  <si>
    <t xml:space="preserve">Quota imputata all'esercizio dei finanziamenti per beni di prima dotazione( ex-Quota compensativa dell'ammortamento fabbricati (01/01/1997):)                                                                                                                                                               </t>
  </si>
  <si>
    <t>AA1020</t>
  </si>
  <si>
    <t>A.7.D) Quota imputata all'esercizio dei contributi in c/ esercizio FSR destinati ad investimenti</t>
  </si>
  <si>
    <t>R360508B</t>
  </si>
  <si>
    <t>Quota imputata all'esercizio dei contributi in c/esercizio FSR destinati ad investimenti</t>
  </si>
  <si>
    <t>AA1030</t>
  </si>
  <si>
    <t>A.7.E) Quota imputata all'esercizio degli altri contributi in c/ esercizio destinati ad investimenti</t>
  </si>
  <si>
    <t>R360509B</t>
  </si>
  <si>
    <t>Quota imputata all'esercizio degli altri contributi in c/esercizio destinati ad investimenti</t>
  </si>
  <si>
    <t>AA1040</t>
  </si>
  <si>
    <t>A.7.F) Quota imputata all'esercizio di altre poste del patrimonio netto</t>
  </si>
  <si>
    <t>Utilizzo quota di donazione</t>
  </si>
  <si>
    <t>Costi capitalizzati da utilizzo altre poste del patrimonio netto</t>
  </si>
  <si>
    <t>R360510B</t>
  </si>
  <si>
    <t>Quota imputata all'esercizio di altre poste del patrimonio netto</t>
  </si>
  <si>
    <t>R360512B</t>
  </si>
  <si>
    <t>Q.ta imputata all'esercizio dei fondi art. 45 D.lgs. 36/2023  (ex 4500512) </t>
  </si>
  <si>
    <t>AA1050</t>
  </si>
  <si>
    <t>A.8)  Incrementi delle immobilizzazioni per lavori interni</t>
  </si>
  <si>
    <t>R360350B</t>
  </si>
  <si>
    <t>Incrementi delle immobilizzazioni per lavori interni</t>
  </si>
  <si>
    <t>AA1060</t>
  </si>
  <si>
    <t>A.9) Altri ricavi e proventi</t>
  </si>
  <si>
    <t>AA1070</t>
  </si>
  <si>
    <t>A.9.A) Ricavi per prestazioni non sanitarie</t>
  </si>
  <si>
    <t>Proventi servizi non sanitari resi a privati paganti</t>
  </si>
  <si>
    <t>R360232B</t>
  </si>
  <si>
    <t>Altre entrate</t>
  </si>
  <si>
    <t>Proventi ammende ex d.leg.vo 758/94</t>
  </si>
  <si>
    <t>Proventi sanzioni ex L.R. 35/96</t>
  </si>
  <si>
    <t>Tariffe sulla produzione ed immissione sul mercato di latte e derivati (D.Int. 21/01/1999)</t>
  </si>
  <si>
    <t>Proventi derivanti dalle autorizzazioni per le attività di cui al D.Lgs.123/99 (attività di produzione..di alimenti animali additivati)</t>
  </si>
  <si>
    <t>R360237B</t>
  </si>
  <si>
    <t>Proventi ex art.3 d.lgs.15/1/92 n.51 da soggetti privati della Regione</t>
  </si>
  <si>
    <t>R090601B</t>
  </si>
  <si>
    <t>Proventi D.lgs. 32 del 22/2/2021 da soggetti privati della Regione</t>
  </si>
  <si>
    <t>R360604B</t>
  </si>
  <si>
    <t>Riconoscimenti D.lgs. 32 del 22/2/2021</t>
  </si>
  <si>
    <t>R360605B</t>
  </si>
  <si>
    <t>Registrazioni Reg. CE 852/2004 D.lgs. 32 del 22/2/2021</t>
  </si>
  <si>
    <t>R360339B</t>
  </si>
  <si>
    <t>Ricavi per consulenze, certificazioni e attestazioni non sanitarie</t>
  </si>
  <si>
    <t>R360340B</t>
  </si>
  <si>
    <t>Ricavi per maggior confort alberghiero</t>
  </si>
  <si>
    <t>R360341B</t>
  </si>
  <si>
    <t xml:space="preserve">Ricavi per pareri comitato etico su proposte di sperimentazioni cliniche e farmacologiche </t>
  </si>
  <si>
    <t>AA1080</t>
  </si>
  <si>
    <t>A.9.B) Fitti attivi ed altri proventi da attività immobiliari</t>
  </si>
  <si>
    <t>Entrate di terreni ed immobili da reddito</t>
  </si>
  <si>
    <t>R360208B</t>
  </si>
  <si>
    <t>Fitti attivi per immobili ad uso commerciale</t>
  </si>
  <si>
    <t>R360209B</t>
  </si>
  <si>
    <t xml:space="preserve">Fitti attivi per immobili ad uso civile          </t>
  </si>
  <si>
    <t>AA1090</t>
  </si>
  <si>
    <t>A.9.C) Altri proventi diversi</t>
  </si>
  <si>
    <t>R360284B</t>
  </si>
  <si>
    <t>altri proventi non sanitari</t>
  </si>
  <si>
    <t>Poste correttive e compensative delle spese</t>
  </si>
  <si>
    <t>Entrate per distributori di caffe, acqua minerale e gestione telefono pubblico</t>
  </si>
  <si>
    <t>R360101B</t>
  </si>
  <si>
    <t>Utilizzo fondi incentivi funzioni tecniche art. 45 D.lgs. 36/2023</t>
  </si>
  <si>
    <t>TOTALE</t>
  </si>
  <si>
    <t>Aggregati C-D-E</t>
  </si>
  <si>
    <t>CA0020</t>
  </si>
  <si>
    <t>C.1.A) Interessi attivi su c/tesoreria unica</t>
  </si>
  <si>
    <t>R450101B</t>
  </si>
  <si>
    <t>Entrate per interessi attivi su c/tesoreria</t>
  </si>
  <si>
    <t>CA0030</t>
  </si>
  <si>
    <t>C.1.B) Interessi attivi su c/c postali e bancari</t>
  </si>
  <si>
    <t>R450102B</t>
  </si>
  <si>
    <t>Entrate per interessi attivi su c/postali e bancari</t>
  </si>
  <si>
    <t>CA0040</t>
  </si>
  <si>
    <t>C.1.C) Altri interessi attivi</t>
  </si>
  <si>
    <t>R450103B</t>
  </si>
  <si>
    <t>Entrate per interessi attivi vari</t>
  </si>
  <si>
    <t>CA0100</t>
  </si>
  <si>
    <t>C.2.E) Utili su cambi</t>
  </si>
  <si>
    <t>R450235B</t>
  </si>
  <si>
    <t>Utili su cambi</t>
  </si>
  <si>
    <t>CA0060</t>
  </si>
  <si>
    <t>C.2.A) Proventi da partecipazioni</t>
  </si>
  <si>
    <t>R450204B</t>
  </si>
  <si>
    <t>Proventi da partecipazioni</t>
  </si>
  <si>
    <t>CA0070</t>
  </si>
  <si>
    <t>C.2.B) Proventi finanziari da crediti iscritti nelle immobilizzazioni</t>
  </si>
  <si>
    <t>R450205B</t>
  </si>
  <si>
    <t>Proventi finanziari da crediti iscritti nelle immobilizzazioni</t>
  </si>
  <si>
    <t>CA0080</t>
  </si>
  <si>
    <t>C.2.C) Proventi finanziari da titoli iscritti nelle immobilizzazioni</t>
  </si>
  <si>
    <t>R450206B</t>
  </si>
  <si>
    <t>Proventi finanziari da titoli iscritti nelle immobilizzazioni</t>
  </si>
  <si>
    <t>CA0090</t>
  </si>
  <si>
    <t>C.2.D) Altri proventi finanziari diversi dai precedenti</t>
  </si>
  <si>
    <t>R450207B</t>
  </si>
  <si>
    <t>Altri proventi finanziari diversi dai precedenti</t>
  </si>
  <si>
    <t>DA0010</t>
  </si>
  <si>
    <t>D.1)  Rivalutazioni</t>
  </si>
  <si>
    <t>R460101B</t>
  </si>
  <si>
    <t>Rivalutazione dei valori mobiliari</t>
  </si>
  <si>
    <t>EA0020</t>
  </si>
  <si>
    <t>E.1.A) Plusvalenze+F109</t>
  </si>
  <si>
    <t>R470101B</t>
  </si>
  <si>
    <t>Plusvalenze di alienazione di beni</t>
  </si>
  <si>
    <t>EA0040</t>
  </si>
  <si>
    <t>E.1.B.1) Proventi da donazioni e liberalità diverse</t>
  </si>
  <si>
    <t>R480111B</t>
  </si>
  <si>
    <t>Donazioni in conto esercizio da imprese</t>
  </si>
  <si>
    <t>R480113B</t>
  </si>
  <si>
    <t>Donazioni in conto esercizio da privati famiglie</t>
  </si>
  <si>
    <t>R480115B</t>
  </si>
  <si>
    <t>Donazioni in conto esercizio da istituzioni sociali senza fine di lucro</t>
  </si>
  <si>
    <t>EA0051</t>
  </si>
  <si>
    <t>E.1.B.2.1) Sopravvenienze attive per quote F.S. vincolato</t>
  </si>
  <si>
    <t>R490326B</t>
  </si>
  <si>
    <t xml:space="preserve"> Sopravvenienze attive per quote F.S. vincolato</t>
  </si>
  <si>
    <t>EA0060</t>
  </si>
  <si>
    <t>E.1.B.2.2) Sopravvenienze attive v/Aziende sanitarie pubbliche della Regione</t>
  </si>
  <si>
    <t>R490314B</t>
  </si>
  <si>
    <t>Altre sopravvenienze attive da ASR piemontesi</t>
  </si>
  <si>
    <t>EA0080</t>
  </si>
  <si>
    <t>E.1.B.2.3.A) Sopravvenienze attive v/terzi relative alla mobilità extraregionale</t>
  </si>
  <si>
    <t>R490327B</t>
  </si>
  <si>
    <t xml:space="preserve">Soprav. attive verso terzi relative alla mobilità extraregionale </t>
  </si>
  <si>
    <t>EA0090</t>
  </si>
  <si>
    <t>E.1.B.2.3.B) Sopravvenienze attive v/terzi relative al personale</t>
  </si>
  <si>
    <t>Sopravvenienze attive v/terzi relative al personale (es.riduzione fondi in esubero..)</t>
  </si>
  <si>
    <t>R490328B</t>
  </si>
  <si>
    <t xml:space="preserve">Soprav. attive verso terzi relative al personale - Dirigenza sanitaria medica  </t>
  </si>
  <si>
    <t>R490329B</t>
  </si>
  <si>
    <t xml:space="preserve">Soprav. attive verso terzi relative al personale - Dirigenza sanitaria non medica  </t>
  </si>
  <si>
    <t>R490330B</t>
  </si>
  <si>
    <t xml:space="preserve">Soprav. attive verso terzi relative al personale - Dirigenza non sanitaria (professionale) </t>
  </si>
  <si>
    <t>R490331B</t>
  </si>
  <si>
    <t xml:space="preserve">Soprav. attive verso terzi relative al personale - Dirigenza non sanitaria (tecnica)               </t>
  </si>
  <si>
    <t>R490332B</t>
  </si>
  <si>
    <t>Soprav. attive verso terzi relative al personale - Dirigenza non sanitaria (amministrativa)</t>
  </si>
  <si>
    <t>R490333B</t>
  </si>
  <si>
    <t>Soprav. attive verso terzi relative al personale - Comparto</t>
  </si>
  <si>
    <t>EA0100</t>
  </si>
  <si>
    <t>E.1.B.2.3.C) Sopravvenienze attive v/terzi relative alle convenzioni con medici di base</t>
  </si>
  <si>
    <t>R490316B</t>
  </si>
  <si>
    <t>Sopravvenienze attive v/terzi relative alle convenzioni con medici di base (es.riduzione fondi in esubero..)</t>
  </si>
  <si>
    <t>EA0110</t>
  </si>
  <si>
    <t>E.1.B.2.3.D) Sopravvenienze attive v/terzi relative alle convenzioni per la specialistica</t>
  </si>
  <si>
    <t>R490317B</t>
  </si>
  <si>
    <t>Sopravvenienze attive v/terzi relative alle convenzioni per la specialistica (es.riduzione fondi in esubero..)</t>
  </si>
  <si>
    <t>EA0120</t>
  </si>
  <si>
    <t>E.1.B.2.3.E) Sopravvenienze attive v/terzi relative all'acquisto prestaz. sanitarie da operatori accreditati</t>
  </si>
  <si>
    <t>R490318B</t>
  </si>
  <si>
    <t>Sopravvenienze attive v/terzi relative alla vendita prestaz. Sanitarie da operatori accreditati</t>
  </si>
  <si>
    <t>EA0130</t>
  </si>
  <si>
    <t>E.1.B.2.3.F) Sopravvenienze attive v/terzi relative all'acquisto di beni e servizi</t>
  </si>
  <si>
    <t>R490319B</t>
  </si>
  <si>
    <t>Sopravvenienze attive v/terzi relative alla vendita di beni e servizi</t>
  </si>
  <si>
    <t>EA0140</t>
  </si>
  <si>
    <t>E.1.B.2.3.G) Altre sopravvenienze attive v/terzi</t>
  </si>
  <si>
    <t>Diminuzione del fondo sopravvenienze attive del fondo imposte</t>
  </si>
  <si>
    <t>R490301B</t>
  </si>
  <si>
    <t>Finanziamento spesa esercizi pregressi</t>
  </si>
  <si>
    <t>Finanziamento danni alluvionali</t>
  </si>
  <si>
    <t>R490303B</t>
  </si>
  <si>
    <t>Riduzione fondi accantonati per fondi rischi diversi</t>
  </si>
  <si>
    <t>R490304B</t>
  </si>
  <si>
    <t>Riduzione fondi accantonati per fondi rischi crediti</t>
  </si>
  <si>
    <t>R490305B</t>
  </si>
  <si>
    <t>Riduzione fondi accantonati per premio operosita medici SUMAI</t>
  </si>
  <si>
    <t>R490306B</t>
  </si>
  <si>
    <t>Riduzione fondi accantonati per altri motivi</t>
  </si>
  <si>
    <t>R490309B</t>
  </si>
  <si>
    <t>Proventi per differenze da conversione in euro</t>
  </si>
  <si>
    <t>R490311B</t>
  </si>
  <si>
    <t>Altre sopravvenienze attive (escluse le insussistenze)</t>
  </si>
  <si>
    <t>Finanziamento regionale per gestione liquidatoria ASR -1994 e ante-</t>
  </si>
  <si>
    <t>Sopravvenienze attive da altri soggetti per gestione liquidatoria ASR -1994 e ante-</t>
  </si>
  <si>
    <t>EA0160</t>
  </si>
  <si>
    <t>E.1.B.3.1) Insussistenze attive v/Aziende sanitarie pubbliche della Regione</t>
  </si>
  <si>
    <t>Per esito mobilità regionale anni precedenti - assistenza integrativa e protesica (farmacie convenzionate)</t>
  </si>
  <si>
    <t>Per esito mobilità regionale anni precedenti - assistenza specialistica ambulatoriale</t>
  </si>
  <si>
    <t>Per esito mobilità regionale anni precedenti - farmaceutica</t>
  </si>
  <si>
    <t>R500325B</t>
  </si>
  <si>
    <t>Insussistenze Attive v/Asl-AO, IRCCS, Policlinici</t>
  </si>
  <si>
    <t>Per esito mobilità regionale anni precedenti - medicina di base</t>
  </si>
  <si>
    <t>Per esito mobilità regionale anni precedenti - assistenza ospedaliera</t>
  </si>
  <si>
    <t>EA0180</t>
  </si>
  <si>
    <t>E.1.B.3.2.A) Insussistenze attive v/terzi relative alla mobilità extraregionale</t>
  </si>
  <si>
    <t>Insussistenze attive v/terzi relative alla mobilità extraregionale</t>
  </si>
  <si>
    <t>R500410B</t>
  </si>
  <si>
    <t>Per esito mobilità extraregionale anni precedenti - assistenza ospedaliera</t>
  </si>
  <si>
    <t>Per esito mobilità extraregionale anni precedenti - assistenza specialistica ambulatoriale</t>
  </si>
  <si>
    <t>Per esito mobilità extraregionale anni precedenti - medicina di base</t>
  </si>
  <si>
    <t xml:space="preserve">Per esito mobilità extraregionale anni precedenti - farmaceutica </t>
  </si>
  <si>
    <t>EA0190</t>
  </si>
  <si>
    <t>E.1.B.3.2.B) Insussistenze attive v/terzi relative al personale</t>
  </si>
  <si>
    <t>R500320B</t>
  </si>
  <si>
    <t>Insussistenze attive v/terzi relative al personale</t>
  </si>
  <si>
    <t>EA0200</t>
  </si>
  <si>
    <t>E.1.B.3.2.C) Insussistenze attive v/terzi relative alle convenzioni con medici di base</t>
  </si>
  <si>
    <t>R500321B</t>
  </si>
  <si>
    <t>Insussistenze attive v/terzi relative alle convenzioni con medici di base</t>
  </si>
  <si>
    <t>EA0210</t>
  </si>
  <si>
    <t>E.1.B.3.2.D) Insussistenze attive v/terzi relative alle convenzioni per la specialistica</t>
  </si>
  <si>
    <t>R500322B</t>
  </si>
  <si>
    <t>Insussistenze attive v/terzi relative alle convenzioni per la specialistica</t>
  </si>
  <si>
    <t>EA0220</t>
  </si>
  <si>
    <t>E.1.B.3.2.E) Insussistenze attive v/terzi relative all'acquisto prestaz. sanitarie da operatori accreditati</t>
  </si>
  <si>
    <t>R500323B</t>
  </si>
  <si>
    <t>Insussistenze attive v/terzi relative all'acquisto prestaz. Sanitarie da operatori accreditati</t>
  </si>
  <si>
    <t>EA0230</t>
  </si>
  <si>
    <t>E.1.B.3.2.F) Insussistenze attive v/terzi relative all'acquisto di beni e servizi</t>
  </si>
  <si>
    <t>R500324B</t>
  </si>
  <si>
    <t>Insussistenze attive v/terzi relative all'acquisto di beni e servizi</t>
  </si>
  <si>
    <t>EA0240</t>
  </si>
  <si>
    <t>E.1.B.3.2.G) Altre insussistenze attive v/terzi</t>
  </si>
  <si>
    <t>R500310B</t>
  </si>
  <si>
    <t xml:space="preserve">Altre insussistenze attive verso terzi( ex-Insussistenze attive. Rappresentano la sopravvenuta insussistenza di costi e passività iscritte in bilancio negli esercizi precedenti)                                                                                                                           </t>
  </si>
  <si>
    <t>EA0250</t>
  </si>
  <si>
    <t>E.1.B.4) Altri proventi straordinari</t>
  </si>
  <si>
    <t>R510334B</t>
  </si>
  <si>
    <t>Altri proventi straordinari</t>
  </si>
  <si>
    <t>TOTALE RICAVI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</si>
</sst>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b/>
      <sz val="8.25"/>
      <color rgb="FF000000"/>
      <name val="MS Sans Serif"/>
      <family val="2"/>
    </font>
    <font>
      <sz val="8.25"/>
      <color rgb="FF000000"/>
      <name val="MS Sans Serif"/>
      <family val="2"/>
    </font>
    <font>
      <sz val="8.25"/>
      <color rgb="FFC0C0C0"/>
      <name val="MS Sans Serif"/>
      <family val="2"/>
    </font>
    <font>
      <b/>
      <sz val="8.25"/>
      <color rgb="FF010000"/>
      <name val="MS Sans Serif"/>
      <family val="2"/>
    </font>
    <font>
      <sz val="8.25"/>
      <color rgb="FFC6C6C6"/>
      <name val="MS Sans Serif"/>
      <family val="2"/>
    </font>
    <font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01000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C6FFFF"/>
        <bgColor indexed="64"/>
      </patternFill>
    </fill>
    <fill>
      <patternFill patternType="solid">
        <fgColor rgb="FF84848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4" fontId="3" fillId="2" borderId="0" xfId="0" quotePrefix="1" applyNumberFormat="1" applyFont="1" applyFill="1" applyBorder="1"/>
    <xf numFmtId="4" fontId="4" fillId="2" borderId="0" xfId="0" quotePrefix="1" applyNumberFormat="1" applyFont="1" applyFill="1" applyBorder="1"/>
    <xf numFmtId="4" fontId="3" fillId="2" borderId="0" xfId="0" applyNumberFormat="1" applyFont="1" applyFill="1" applyBorder="1"/>
    <xf numFmtId="4" fontId="4" fillId="7" borderId="0" xfId="0" applyNumberFormat="1" applyFont="1" applyFill="1" applyBorder="1"/>
    <xf numFmtId="4" fontId="9" fillId="8" borderId="0" xfId="0" applyNumberFormat="1" applyFont="1" applyFill="1" applyBorder="1"/>
    <xf numFmtId="4" fontId="3" fillId="2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4" fillId="2" borderId="1" xfId="0" quotePrefix="1" applyNumberFormat="1" applyFont="1" applyFill="1" applyBorder="1"/>
    <xf numFmtId="0" fontId="4" fillId="4" borderId="1" xfId="0" quotePrefix="1" applyNumberFormat="1" applyFont="1" applyFill="1" applyBorder="1"/>
    <xf numFmtId="4" fontId="5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3" fillId="4" borderId="1" xfId="0" quotePrefix="1" applyNumberFormat="1" applyFont="1" applyFill="1" applyBorder="1"/>
    <xf numFmtId="4" fontId="3" fillId="4" borderId="1" xfId="0" quotePrefix="1" applyNumberFormat="1" applyFont="1" applyFill="1" applyBorder="1"/>
    <xf numFmtId="3" fontId="7" fillId="4" borderId="1" xfId="0" quotePrefix="1" applyNumberFormat="1" applyFont="1" applyFill="1" applyBorder="1"/>
    <xf numFmtId="0" fontId="7" fillId="4" borderId="1" xfId="0" quotePrefix="1" applyNumberFormat="1" applyFont="1" applyFill="1" applyBorder="1"/>
    <xf numFmtId="4" fontId="3" fillId="2" borderId="1" xfId="0" applyNumberFormat="1" applyFont="1" applyFill="1" applyBorder="1"/>
    <xf numFmtId="4" fontId="4" fillId="3" borderId="1" xfId="0" quotePrefix="1" applyNumberFormat="1" applyFont="1" applyFill="1" applyBorder="1"/>
    <xf numFmtId="3" fontId="8" fillId="3" borderId="1" xfId="0" quotePrefix="1" applyNumberFormat="1" applyFont="1" applyFill="1" applyBorder="1"/>
    <xf numFmtId="0" fontId="4" fillId="3" borderId="1" xfId="0" applyNumberFormat="1" applyFont="1" applyFill="1" applyBorder="1"/>
    <xf numFmtId="0" fontId="4" fillId="3" borderId="1" xfId="0" quotePrefix="1" applyNumberFormat="1" applyFont="1" applyFill="1" applyBorder="1"/>
    <xf numFmtId="4" fontId="4" fillId="5" borderId="1" xfId="0" applyNumberFormat="1" applyFont="1" applyFill="1" applyBorder="1"/>
    <xf numFmtId="4" fontId="4" fillId="6" borderId="1" xfId="0" applyNumberFormat="1" applyFont="1" applyFill="1" applyBorder="1"/>
    <xf numFmtId="4" fontId="4" fillId="7" borderId="1" xfId="0" applyNumberFormat="1" applyFont="1" applyFill="1" applyBorder="1"/>
    <xf numFmtId="3" fontId="4" fillId="3" borderId="1" xfId="0" quotePrefix="1" applyNumberFormat="1" applyFont="1" applyFill="1" applyBorder="1"/>
    <xf numFmtId="4" fontId="4" fillId="5" borderId="1" xfId="0" quotePrefix="1" applyNumberFormat="1" applyFont="1" applyFill="1" applyBorder="1"/>
    <xf numFmtId="4" fontId="4" fillId="3" borderId="1" xfId="0" quotePrefix="1" applyNumberFormat="1" applyFont="1" applyFill="1" applyBorder="1" applyAlignment="1">
      <alignment wrapText="1"/>
    </xf>
    <xf numFmtId="0" fontId="4" fillId="3" borderId="1" xfId="0" quotePrefix="1" applyNumberFormat="1" applyFont="1" applyFill="1" applyBorder="1" applyAlignment="1">
      <alignment wrapText="1"/>
    </xf>
    <xf numFmtId="4" fontId="3" fillId="4" borderId="1" xfId="0" quotePrefix="1" applyNumberFormat="1" applyFont="1" applyFill="1" applyBorder="1" applyAlignment="1">
      <alignment wrapText="1"/>
    </xf>
    <xf numFmtId="0" fontId="7" fillId="4" borderId="1" xfId="0" quotePrefix="1" applyNumberFormat="1" applyFont="1" applyFill="1" applyBorder="1" applyAlignment="1">
      <alignment wrapText="1"/>
    </xf>
    <xf numFmtId="4" fontId="4" fillId="5" borderId="1" xfId="0" quotePrefix="1" applyNumberFormat="1" applyFont="1" applyFill="1" applyBorder="1" applyAlignment="1">
      <alignment wrapText="1"/>
    </xf>
    <xf numFmtId="4" fontId="9" fillId="8" borderId="1" xfId="0" quotePrefix="1" applyNumberFormat="1" applyFont="1" applyFill="1" applyBorder="1" applyAlignment="1">
      <alignment wrapText="1"/>
    </xf>
    <xf numFmtId="4" fontId="9" fillId="8" borderId="1" xfId="0" quotePrefix="1" applyNumberFormat="1" applyFont="1" applyFill="1" applyBorder="1"/>
    <xf numFmtId="3" fontId="9" fillId="8" borderId="1" xfId="0" quotePrefix="1" applyNumberFormat="1" applyFont="1" applyFill="1" applyBorder="1"/>
    <xf numFmtId="0" fontId="9" fillId="8" borderId="1" xfId="0" quotePrefix="1" applyNumberFormat="1" applyFont="1" applyFill="1" applyBorder="1"/>
    <xf numFmtId="0" fontId="9" fillId="8" borderId="1" xfId="0" quotePrefix="1" applyNumberFormat="1" applyFont="1" applyFill="1" applyBorder="1" applyAlignment="1">
      <alignment wrapText="1"/>
    </xf>
    <xf numFmtId="4" fontId="9" fillId="8" borderId="1" xfId="0" applyNumberFormat="1" applyFont="1" applyFill="1" applyBorder="1"/>
    <xf numFmtId="3" fontId="3" fillId="4" borderId="1" xfId="0" quotePrefix="1" applyNumberFormat="1" applyFont="1" applyFill="1" applyBorder="1"/>
    <xf numFmtId="3" fontId="4" fillId="4" borderId="1" xfId="0" quotePrefix="1" applyNumberFormat="1" applyFont="1" applyFill="1" applyBorder="1"/>
    <xf numFmtId="3" fontId="4" fillId="5" borderId="1" xfId="0" quotePrefix="1" applyNumberFormat="1" applyFont="1" applyFill="1" applyBorder="1"/>
    <xf numFmtId="3" fontId="4" fillId="3" borderId="1" xfId="0" quotePrefix="1" applyNumberFormat="1" applyFont="1" applyFill="1" applyBorder="1" applyAlignment="1">
      <alignment wrapText="1"/>
    </xf>
    <xf numFmtId="3" fontId="4" fillId="5" borderId="1" xfId="0" quotePrefix="1" applyNumberFormat="1" applyFont="1" applyFill="1" applyBorder="1" applyAlignment="1">
      <alignment wrapText="1"/>
    </xf>
    <xf numFmtId="3" fontId="3" fillId="4" borderId="1" xfId="0" quotePrefix="1" applyNumberFormat="1" applyFont="1" applyFill="1" applyBorder="1" applyAlignment="1">
      <alignment wrapText="1"/>
    </xf>
    <xf numFmtId="3" fontId="10" fillId="4" borderId="1" xfId="0" quotePrefix="1" applyNumberFormat="1" applyFont="1" applyFill="1" applyBorder="1"/>
    <xf numFmtId="0" fontId="10" fillId="4" borderId="1" xfId="0" quotePrefix="1" applyNumberFormat="1" applyFont="1" applyFill="1" applyBorder="1"/>
    <xf numFmtId="3" fontId="4" fillId="8" borderId="1" xfId="0" quotePrefix="1" applyNumberFormat="1" applyFont="1" applyFill="1" applyBorder="1" applyAlignment="1">
      <alignment wrapText="1"/>
    </xf>
    <xf numFmtId="3" fontId="4" fillId="8" borderId="1" xfId="0" quotePrefix="1" applyNumberFormat="1" applyFont="1" applyFill="1" applyBorder="1"/>
    <xf numFmtId="3" fontId="9" fillId="8" borderId="1" xfId="0" quotePrefix="1" applyNumberFormat="1" applyFont="1" applyFill="1" applyBorder="1" applyAlignment="1">
      <alignment wrapText="1"/>
    </xf>
    <xf numFmtId="4" fontId="4" fillId="8" borderId="1" xfId="0" quotePrefix="1" applyNumberFormat="1" applyFont="1" applyFill="1" applyBorder="1"/>
    <xf numFmtId="0" fontId="0" fillId="2" borderId="1" xfId="0" applyFill="1" applyBorder="1"/>
    <xf numFmtId="4" fontId="4" fillId="3" borderId="1" xfId="0" applyNumberFormat="1" applyFont="1" applyFill="1" applyBorder="1"/>
    <xf numFmtId="3" fontId="5" fillId="2" borderId="1" xfId="0" quotePrefix="1" applyNumberFormat="1" applyFont="1" applyFill="1" applyBorder="1"/>
    <xf numFmtId="0" fontId="3" fillId="2" borderId="1" xfId="0" quotePrefix="1" applyNumberFormat="1" applyFont="1" applyFill="1" applyBorder="1"/>
    <xf numFmtId="4" fontId="4" fillId="2" borderId="1" xfId="0" applyNumberFormat="1" applyFont="1" applyFill="1" applyBorder="1"/>
    <xf numFmtId="3" fontId="5" fillId="4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2"/>
  <sheetViews>
    <sheetView tabSelected="1" topLeftCell="A280" workbookViewId="0">
      <selection activeCell="A296" sqref="A296:P422"/>
    </sheetView>
  </sheetViews>
  <sheetFormatPr defaultRowHeight="15" x14ac:dyDescent="0.25"/>
  <cols>
    <col min="1" max="1" width="10.42578125" style="1" customWidth="1"/>
    <col min="2" max="2" width="38.5703125" style="1" customWidth="1"/>
    <col min="3" max="3" width="16" style="1" customWidth="1"/>
    <col min="4" max="4" width="11" style="1" customWidth="1"/>
    <col min="5" max="5" width="66.5703125" style="1" customWidth="1"/>
    <col min="6" max="6" width="15.7109375" style="1" bestFit="1" customWidth="1"/>
    <col min="7" max="8" width="14.140625" style="1" bestFit="1" customWidth="1"/>
    <col min="9" max="10" width="14.5703125" style="1" customWidth="1"/>
    <col min="11" max="11" width="13.7109375" style="1" customWidth="1"/>
    <col min="12" max="14" width="14.5703125" style="1" customWidth="1"/>
    <col min="15" max="15" width="14.5703125" style="1" hidden="1" customWidth="1"/>
    <col min="16" max="16" width="11.7109375" style="1" bestFit="1" customWidth="1"/>
    <col min="17" max="16384" width="9.140625" style="1"/>
  </cols>
  <sheetData>
    <row r="1" spans="1:15" x14ac:dyDescent="0.25">
      <c r="B1" s="2"/>
    </row>
    <row r="2" spans="1:15" x14ac:dyDescent="0.25">
      <c r="B2" s="3" t="s">
        <v>0</v>
      </c>
    </row>
    <row r="3" spans="1:15" x14ac:dyDescent="0.25">
      <c r="A3" s="9" t="s">
        <v>1</v>
      </c>
      <c r="B3" s="10"/>
      <c r="C3" s="11" t="s">
        <v>2</v>
      </c>
      <c r="D3" s="12" t="s">
        <v>2</v>
      </c>
      <c r="E3" s="12" t="s">
        <v>2</v>
      </c>
      <c r="F3" s="13" t="s">
        <v>3</v>
      </c>
      <c r="G3" s="14" t="s">
        <v>2</v>
      </c>
      <c r="H3" s="14" t="s">
        <v>2</v>
      </c>
      <c r="I3" s="14" t="s">
        <v>2</v>
      </c>
      <c r="J3" s="14" t="s">
        <v>2</v>
      </c>
      <c r="K3" s="14" t="s">
        <v>2</v>
      </c>
      <c r="L3" s="15" t="s">
        <v>2</v>
      </c>
      <c r="M3" s="15" t="s">
        <v>2</v>
      </c>
      <c r="N3" s="15" t="s">
        <v>2</v>
      </c>
      <c r="O3" s="5"/>
    </row>
    <row r="4" spans="1:15" x14ac:dyDescent="0.25">
      <c r="A4" s="16" t="s">
        <v>4</v>
      </c>
      <c r="B4" s="14" t="s">
        <v>5</v>
      </c>
      <c r="C4" s="17" t="s">
        <v>6</v>
      </c>
      <c r="D4" s="18" t="s">
        <v>7</v>
      </c>
      <c r="E4" s="18" t="s">
        <v>8</v>
      </c>
      <c r="F4" s="13" t="s">
        <v>2</v>
      </c>
      <c r="G4" s="9" t="s">
        <v>9</v>
      </c>
      <c r="H4" s="10"/>
      <c r="I4" s="10"/>
      <c r="J4" s="10"/>
      <c r="K4" s="10"/>
      <c r="L4" s="15" t="s">
        <v>2</v>
      </c>
      <c r="M4" s="15" t="s">
        <v>2</v>
      </c>
      <c r="N4" s="15" t="s">
        <v>2</v>
      </c>
      <c r="O4" s="5"/>
    </row>
    <row r="5" spans="1:15" x14ac:dyDescent="0.25">
      <c r="A5" s="15" t="s">
        <v>2</v>
      </c>
      <c r="B5" s="15" t="s">
        <v>2</v>
      </c>
      <c r="C5" s="11" t="s">
        <v>2</v>
      </c>
      <c r="D5" s="12" t="s">
        <v>2</v>
      </c>
      <c r="E5" s="12" t="s">
        <v>2</v>
      </c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  <c r="M5" s="14" t="s">
        <v>17</v>
      </c>
      <c r="N5" s="14" t="s">
        <v>18</v>
      </c>
      <c r="O5" s="4"/>
    </row>
    <row r="6" spans="1:15" x14ac:dyDescent="0.25">
      <c r="A6" s="15" t="s">
        <v>2</v>
      </c>
      <c r="B6" s="15" t="s">
        <v>2</v>
      </c>
      <c r="C6" s="11" t="s">
        <v>2</v>
      </c>
      <c r="D6" s="18" t="s">
        <v>2</v>
      </c>
      <c r="E6" s="18" t="s">
        <v>2</v>
      </c>
      <c r="F6" s="13" t="s">
        <v>3</v>
      </c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15" t="s">
        <v>2</v>
      </c>
      <c r="N6" s="15" t="s">
        <v>2</v>
      </c>
      <c r="O6" s="5"/>
    </row>
    <row r="7" spans="1:15" x14ac:dyDescent="0.25">
      <c r="A7" s="19" t="s">
        <v>19</v>
      </c>
      <c r="B7" s="19" t="s">
        <v>20</v>
      </c>
      <c r="C7" s="20" t="s">
        <v>2</v>
      </c>
      <c r="D7" s="21" t="s">
        <v>2</v>
      </c>
      <c r="E7" s="21" t="s">
        <v>2</v>
      </c>
      <c r="F7" s="22">
        <f>F58+F57+F56+F55+F54+F53+F52+F51+F50+F49+F48+F47+F46+F45+F44+F43+F42+F41+F40+F39+F38+F37+F36+F35+F34+F33+F32+F31+F30+F29+F28+F27+F26+F25+F24+F23+F22+F21+F20+F19+F18+F17+F16+F15+F14+F13+F12+F11+F10+F9+F8</f>
        <v>929579500.14999998</v>
      </c>
      <c r="G7" s="22">
        <f>G58+G57+G56+G55+G54+G53+G52+G51+G50+G49+G48+G47+G46+G45+G44+G43+G42+G41+G40+G39+G38+G37+G36+G35+G34+G33+G32+G31+G30+G29+G28+G27+G26+G25+G24+G23+G22+G21+G20+G19+G18+G17+G16+G15+G14+G13+G12+G11+G10+G9+G8</f>
        <v>319618136.20999998</v>
      </c>
      <c r="H7" s="22">
        <f>H58+H57+H56+H55+H54+H53+H52+H51+H50+H49+H48+H47+H46+H45+H44+H43+H42+H41+H40+H39+H38+H37+H36+H35+H34+H33+H32+H31+H30+H29+H28+H27+H26+H25+H24+H23+H22+H21+H20+H19+H18+H17+H16+H15+H14+H13+H12+H11+H10+H9+H8</f>
        <v>535211632.51999998</v>
      </c>
      <c r="I7" s="22">
        <f>I58+I57+I56+I55+I54+I53+I52+I51+I50+I49+I48+I47+I46+I45+I44+I43+I42+I41+I40+I39+I38+I37+I36+I35+I34+I33+I32+I31+I30+I29+I28+I27+I26+I25+I24+I23+I22+I21+I20+I19+I18+I17+I16+I15+I14+I13+I12+I11+I10+I9+I8</f>
        <v>26682320.439999998</v>
      </c>
      <c r="J7" s="22">
        <f>J58+J57+J56+J55+J54+J53+J52+J51+J50+J49+J48+J47+J46+J45+J44+J43+J42+J41+J40+J39+J38+J37+J36+J35+J34+J33+J32+J31+J30+J29+J28+J27+J26+J25+J24+J23+J22+J21+J20+J19+J18+J17+J16+J15+J14+J13+J12+J11+J10+J9+J8</f>
        <v>48067410.980000004</v>
      </c>
      <c r="K7" s="22">
        <f>K58+K57+K56+K55+K54+K53+K52+K51+K50+K49+K48+K47+K46+K45+K44+K43+K42+K41+K40+K39+K38+K37+K36+K35+K34+K33+K32+K31+K30+K29+K28+K27+K26+K25+K24+K23+K22+K21+K20+K19+K18+K17+K16+K15+K14+K13+K12+K11+K10+K9+K8</f>
        <v>0</v>
      </c>
      <c r="L7" s="22">
        <f>G7+H7+I7+J7+K7</f>
        <v>929579500.1500001</v>
      </c>
      <c r="M7" s="22">
        <f>M58+M57+M56+M55+M54+M53+M52+M51+M50+M49+M48+M47+M46+M45+M44+M43+M42+M41+M40+M39+M38+M37+M36+M35+M34+M33+M32+M31+M30+M29+M28+M27+M26+M25+M24+M23+M22+M21+M20+M19+M18+M17+M16+M15+M14+M13+M12+M11+M10+M9+M8</f>
        <v>0</v>
      </c>
      <c r="N7" s="22">
        <f>N58+N57+N56+N55+N54+N53+N52+N51+N50+N49+N48+N47+N46+N45+N44+N43+N42+N41+N40+N39+N38+N37+N36+N35+N34+N33+N32+N31+N30+N29+N28+N27+N26+N25+N24+N23+N22+N21+N20+N19+N18+N17+N16+N15+N14+N13+N12+N11+N10+N9+N8</f>
        <v>0</v>
      </c>
      <c r="O7" s="6"/>
    </row>
    <row r="8" spans="1:15" x14ac:dyDescent="0.25">
      <c r="A8" s="23" t="s">
        <v>21</v>
      </c>
      <c r="B8" s="23" t="s">
        <v>22</v>
      </c>
      <c r="C8" s="24" t="s">
        <v>23</v>
      </c>
      <c r="D8" s="25">
        <v>4500104</v>
      </c>
      <c r="E8" s="26" t="s">
        <v>24</v>
      </c>
      <c r="F8" s="27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2">
        <f>G8+H8+I8+J8+K8</f>
        <v>0</v>
      </c>
      <c r="M8" s="22">
        <f>F8-L8</f>
        <v>0</v>
      </c>
      <c r="N8" s="29">
        <v>0</v>
      </c>
      <c r="O8" s="7"/>
    </row>
    <row r="9" spans="1:15" x14ac:dyDescent="0.25">
      <c r="A9" s="23" t="s">
        <v>21</v>
      </c>
      <c r="B9" s="23" t="s">
        <v>22</v>
      </c>
      <c r="C9" s="30" t="s">
        <v>25</v>
      </c>
      <c r="D9" s="25">
        <v>4500131</v>
      </c>
      <c r="E9" s="26" t="s">
        <v>26</v>
      </c>
      <c r="F9" s="27">
        <v>852109327.17999995</v>
      </c>
      <c r="G9" s="28">
        <v>268719566</v>
      </c>
      <c r="H9" s="28">
        <v>524851163</v>
      </c>
      <c r="I9" s="28">
        <v>20963852</v>
      </c>
      <c r="J9" s="28">
        <v>37574746.18</v>
      </c>
      <c r="K9" s="28">
        <v>0</v>
      </c>
      <c r="L9" s="22">
        <f>G9+H9+I9+J9+K9</f>
        <v>852109327.17999995</v>
      </c>
      <c r="M9" s="22">
        <f>F9-L9</f>
        <v>0</v>
      </c>
      <c r="N9" s="29">
        <v>0</v>
      </c>
      <c r="O9" s="7"/>
    </row>
    <row r="10" spans="1:15" x14ac:dyDescent="0.25">
      <c r="A10" s="23" t="s">
        <v>21</v>
      </c>
      <c r="B10" s="23" t="s">
        <v>22</v>
      </c>
      <c r="C10" s="30" t="s">
        <v>27</v>
      </c>
      <c r="D10" s="25">
        <v>4500134</v>
      </c>
      <c r="E10" s="26" t="s">
        <v>28</v>
      </c>
      <c r="F10" s="27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2">
        <f>G10+H10+I10+J10+K10</f>
        <v>0</v>
      </c>
      <c r="M10" s="22">
        <f>F10-L10</f>
        <v>0</v>
      </c>
      <c r="N10" s="29">
        <v>0</v>
      </c>
      <c r="O10" s="7"/>
    </row>
    <row r="11" spans="1:15" x14ac:dyDescent="0.25">
      <c r="A11" s="23" t="s">
        <v>21</v>
      </c>
      <c r="B11" s="23" t="s">
        <v>22</v>
      </c>
      <c r="C11" s="24" t="s">
        <v>23</v>
      </c>
      <c r="D11" s="25">
        <v>4500136</v>
      </c>
      <c r="E11" s="26" t="s">
        <v>29</v>
      </c>
      <c r="F11" s="27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2">
        <f>G11+H11+I11+J11+K11</f>
        <v>0</v>
      </c>
      <c r="M11" s="22">
        <f>F11-L11</f>
        <v>0</v>
      </c>
      <c r="N11" s="29">
        <v>0</v>
      </c>
      <c r="O11" s="7"/>
    </row>
    <row r="12" spans="1:15" x14ac:dyDescent="0.25">
      <c r="A12" s="23" t="s">
        <v>21</v>
      </c>
      <c r="B12" s="23" t="s">
        <v>22</v>
      </c>
      <c r="C12" s="30" t="s">
        <v>30</v>
      </c>
      <c r="D12" s="25">
        <v>4500258</v>
      </c>
      <c r="E12" s="26" t="s">
        <v>31</v>
      </c>
      <c r="F12" s="27">
        <v>11828.5</v>
      </c>
      <c r="G12" s="28">
        <v>0</v>
      </c>
      <c r="H12" s="28">
        <v>11828.5</v>
      </c>
      <c r="I12" s="28">
        <v>0</v>
      </c>
      <c r="J12" s="28">
        <v>0</v>
      </c>
      <c r="K12" s="28">
        <v>0</v>
      </c>
      <c r="L12" s="22">
        <f>G12+H12+I12+J12+K12</f>
        <v>11828.5</v>
      </c>
      <c r="M12" s="22">
        <f>F12-L12</f>
        <v>0</v>
      </c>
      <c r="N12" s="29">
        <v>0</v>
      </c>
      <c r="O12" s="7"/>
    </row>
    <row r="13" spans="1:15" x14ac:dyDescent="0.25">
      <c r="A13" s="23" t="s">
        <v>21</v>
      </c>
      <c r="B13" s="23" t="s">
        <v>22</v>
      </c>
      <c r="C13" s="30" t="s">
        <v>32</v>
      </c>
      <c r="D13" s="25">
        <v>4500259</v>
      </c>
      <c r="E13" s="26" t="s">
        <v>33</v>
      </c>
      <c r="F13" s="27">
        <v>1677.1</v>
      </c>
      <c r="G13" s="28">
        <v>0</v>
      </c>
      <c r="H13" s="28">
        <v>1677.1</v>
      </c>
      <c r="I13" s="28">
        <v>0</v>
      </c>
      <c r="J13" s="28">
        <v>0</v>
      </c>
      <c r="K13" s="28">
        <v>0</v>
      </c>
      <c r="L13" s="22">
        <f>G13+H13+I13+J13+K13</f>
        <v>1677.1</v>
      </c>
      <c r="M13" s="22">
        <f>F13-L13</f>
        <v>0</v>
      </c>
      <c r="N13" s="29">
        <v>0</v>
      </c>
      <c r="O13" s="7"/>
    </row>
    <row r="14" spans="1:15" x14ac:dyDescent="0.25">
      <c r="A14" s="23" t="s">
        <v>21</v>
      </c>
      <c r="B14" s="23" t="s">
        <v>22</v>
      </c>
      <c r="C14" s="30" t="s">
        <v>34</v>
      </c>
      <c r="D14" s="25">
        <v>4500260</v>
      </c>
      <c r="E14" s="26" t="s">
        <v>35</v>
      </c>
      <c r="F14" s="27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2">
        <f>G14+H14+I14+J14+K14</f>
        <v>0</v>
      </c>
      <c r="M14" s="22">
        <f>F14-L14</f>
        <v>0</v>
      </c>
      <c r="N14" s="29">
        <v>0</v>
      </c>
      <c r="O14" s="7"/>
    </row>
    <row r="15" spans="1:15" x14ac:dyDescent="0.25">
      <c r="A15" s="23" t="s">
        <v>21</v>
      </c>
      <c r="B15" s="23" t="s">
        <v>22</v>
      </c>
      <c r="C15" s="30" t="s">
        <v>36</v>
      </c>
      <c r="D15" s="25">
        <v>4500261</v>
      </c>
      <c r="E15" s="26" t="s">
        <v>37</v>
      </c>
      <c r="F15" s="27">
        <v>219635.8</v>
      </c>
      <c r="G15" s="28">
        <v>219635.8</v>
      </c>
      <c r="H15" s="28">
        <v>0</v>
      </c>
      <c r="I15" s="28">
        <v>0</v>
      </c>
      <c r="J15" s="28">
        <v>0</v>
      </c>
      <c r="K15" s="28">
        <v>0</v>
      </c>
      <c r="L15" s="22">
        <f>G15+H15+I15+J15+K15</f>
        <v>219635.8</v>
      </c>
      <c r="M15" s="22">
        <f>F15-L15</f>
        <v>0</v>
      </c>
      <c r="N15" s="29">
        <v>0</v>
      </c>
      <c r="O15" s="7"/>
    </row>
    <row r="16" spans="1:15" x14ac:dyDescent="0.25">
      <c r="A16" s="23" t="s">
        <v>21</v>
      </c>
      <c r="B16" s="23" t="s">
        <v>22</v>
      </c>
      <c r="C16" s="30" t="s">
        <v>38</v>
      </c>
      <c r="D16" s="25">
        <v>4500262</v>
      </c>
      <c r="E16" s="26" t="s">
        <v>39</v>
      </c>
      <c r="F16" s="27">
        <v>69538.13</v>
      </c>
      <c r="G16" s="28">
        <v>13707.14</v>
      </c>
      <c r="H16" s="28">
        <v>55830.99</v>
      </c>
      <c r="I16" s="28">
        <v>0</v>
      </c>
      <c r="J16" s="28">
        <v>0</v>
      </c>
      <c r="K16" s="28">
        <v>0</v>
      </c>
      <c r="L16" s="22">
        <f>G16+H16+I16+J16+K16</f>
        <v>69538.13</v>
      </c>
      <c r="M16" s="22">
        <f>F16-L16</f>
        <v>0</v>
      </c>
      <c r="N16" s="29">
        <v>0</v>
      </c>
      <c r="O16" s="7"/>
    </row>
    <row r="17" spans="1:15" x14ac:dyDescent="0.25">
      <c r="A17" s="23" t="s">
        <v>21</v>
      </c>
      <c r="B17" s="23" t="s">
        <v>22</v>
      </c>
      <c r="C17" s="30" t="s">
        <v>40</v>
      </c>
      <c r="D17" s="25">
        <v>4500263</v>
      </c>
      <c r="E17" s="26" t="s">
        <v>41</v>
      </c>
      <c r="F17" s="27">
        <v>124541.63</v>
      </c>
      <c r="G17" s="28">
        <v>124541.63</v>
      </c>
      <c r="H17" s="28">
        <v>0</v>
      </c>
      <c r="I17" s="28">
        <v>0</v>
      </c>
      <c r="J17" s="28">
        <v>0</v>
      </c>
      <c r="K17" s="28">
        <v>0</v>
      </c>
      <c r="L17" s="22">
        <f>G17+H17+I17+J17+K17</f>
        <v>124541.63</v>
      </c>
      <c r="M17" s="22">
        <f>F17-L17</f>
        <v>0</v>
      </c>
      <c r="N17" s="29">
        <v>0</v>
      </c>
      <c r="O17" s="7"/>
    </row>
    <row r="18" spans="1:15" x14ac:dyDescent="0.25">
      <c r="A18" s="31" t="s">
        <v>21</v>
      </c>
      <c r="B18" s="23" t="s">
        <v>22</v>
      </c>
      <c r="C18" s="30" t="s">
        <v>42</v>
      </c>
      <c r="D18" s="25">
        <v>4500346</v>
      </c>
      <c r="E18" s="26" t="s">
        <v>43</v>
      </c>
      <c r="F18" s="27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>
        <f>G18+H18+I18+J18+K18</f>
        <v>0</v>
      </c>
      <c r="M18" s="22">
        <f>F18-L18</f>
        <v>0</v>
      </c>
      <c r="N18" s="29">
        <v>0</v>
      </c>
      <c r="O18" s="7"/>
    </row>
    <row r="19" spans="1:15" x14ac:dyDescent="0.25">
      <c r="A19" s="23" t="s">
        <v>44</v>
      </c>
      <c r="B19" s="23" t="s">
        <v>45</v>
      </c>
      <c r="C19" s="24" t="s">
        <v>23</v>
      </c>
      <c r="D19" s="25">
        <v>4500124</v>
      </c>
      <c r="E19" s="26" t="s">
        <v>46</v>
      </c>
      <c r="F19" s="27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2">
        <f>G19+H19+I19+J19+K19</f>
        <v>0</v>
      </c>
      <c r="M19" s="22">
        <f>F19-L19</f>
        <v>0</v>
      </c>
      <c r="N19" s="29">
        <v>0</v>
      </c>
      <c r="O19" s="7"/>
    </row>
    <row r="20" spans="1:15" x14ac:dyDescent="0.25">
      <c r="A20" s="23" t="s">
        <v>44</v>
      </c>
      <c r="B20" s="23" t="s">
        <v>45</v>
      </c>
      <c r="C20" s="24" t="s">
        <v>23</v>
      </c>
      <c r="D20" s="25">
        <v>4500164</v>
      </c>
      <c r="E20" s="26" t="s">
        <v>47</v>
      </c>
      <c r="F20" s="27">
        <v>15672378.630000001</v>
      </c>
      <c r="G20" s="28">
        <v>2534038.15</v>
      </c>
      <c r="H20" s="28">
        <v>7661720.5999999996</v>
      </c>
      <c r="I20" s="28">
        <v>3549119.46</v>
      </c>
      <c r="J20" s="28">
        <v>1927500.42</v>
      </c>
      <c r="K20" s="28">
        <v>0</v>
      </c>
      <c r="L20" s="22">
        <f>G20+H20+I20+J20+K20</f>
        <v>15672378.630000001</v>
      </c>
      <c r="M20" s="22">
        <f>F20-L20</f>
        <v>0</v>
      </c>
      <c r="N20" s="29">
        <v>0</v>
      </c>
      <c r="O20" s="7"/>
    </row>
    <row r="21" spans="1:15" x14ac:dyDescent="0.25">
      <c r="A21" s="23" t="s">
        <v>44</v>
      </c>
      <c r="B21" s="23" t="s">
        <v>45</v>
      </c>
      <c r="C21" s="30" t="s">
        <v>48</v>
      </c>
      <c r="D21" s="25">
        <v>4500171</v>
      </c>
      <c r="E21" s="26" t="s">
        <v>49</v>
      </c>
      <c r="F21" s="27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2">
        <f>G21+H21+I21+J21+K21</f>
        <v>0</v>
      </c>
      <c r="M21" s="22">
        <f>F21-L21</f>
        <v>0</v>
      </c>
      <c r="N21" s="29">
        <v>0</v>
      </c>
      <c r="O21" s="7"/>
    </row>
    <row r="22" spans="1:15" x14ac:dyDescent="0.25">
      <c r="A22" s="31" t="s">
        <v>44</v>
      </c>
      <c r="B22" s="23" t="s">
        <v>45</v>
      </c>
      <c r="C22" s="30" t="s">
        <v>50</v>
      </c>
      <c r="D22" s="25">
        <v>4500187</v>
      </c>
      <c r="E22" s="26" t="s">
        <v>51</v>
      </c>
      <c r="F22" s="27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2">
        <f>G22+H22+I22+J22+K22</f>
        <v>0</v>
      </c>
      <c r="M22" s="22">
        <f>F22-L22</f>
        <v>0</v>
      </c>
      <c r="N22" s="29">
        <v>0</v>
      </c>
      <c r="O22" s="7"/>
    </row>
    <row r="23" spans="1:15" x14ac:dyDescent="0.25">
      <c r="A23" s="31" t="s">
        <v>44</v>
      </c>
      <c r="B23" s="23" t="s">
        <v>45</v>
      </c>
      <c r="C23" s="30" t="s">
        <v>52</v>
      </c>
      <c r="D23" s="25">
        <v>4500188</v>
      </c>
      <c r="E23" s="26" t="s">
        <v>53</v>
      </c>
      <c r="F23" s="27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2">
        <f>G23+H23+I23+J23+K23</f>
        <v>0</v>
      </c>
      <c r="M23" s="22">
        <f>F23-L23</f>
        <v>0</v>
      </c>
      <c r="N23" s="29">
        <v>0</v>
      </c>
      <c r="O23" s="7"/>
    </row>
    <row r="24" spans="1:15" x14ac:dyDescent="0.25">
      <c r="A24" s="31" t="s">
        <v>44</v>
      </c>
      <c r="B24" s="23" t="s">
        <v>45</v>
      </c>
      <c r="C24" s="30" t="s">
        <v>54</v>
      </c>
      <c r="D24" s="25">
        <v>4500189</v>
      </c>
      <c r="E24" s="26" t="s">
        <v>55</v>
      </c>
      <c r="F24" s="27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2">
        <f>G24+H24+I24+J24+K24</f>
        <v>0</v>
      </c>
      <c r="M24" s="22">
        <f>F24-L24</f>
        <v>0</v>
      </c>
      <c r="N24" s="29">
        <v>0</v>
      </c>
      <c r="O24" s="7"/>
    </row>
    <row r="25" spans="1:15" x14ac:dyDescent="0.25">
      <c r="A25" s="31" t="s">
        <v>44</v>
      </c>
      <c r="B25" s="23" t="s">
        <v>45</v>
      </c>
      <c r="C25" s="30" t="s">
        <v>56</v>
      </c>
      <c r="D25" s="25">
        <v>4500190</v>
      </c>
      <c r="E25" s="26" t="s">
        <v>57</v>
      </c>
      <c r="F25" s="27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2">
        <f>G25+H25+I25+J25+K25</f>
        <v>0</v>
      </c>
      <c r="M25" s="22">
        <f>F25-L25</f>
        <v>0</v>
      </c>
      <c r="N25" s="29">
        <v>0</v>
      </c>
      <c r="O25" s="7"/>
    </row>
    <row r="26" spans="1:15" x14ac:dyDescent="0.25">
      <c r="A26" s="31" t="s">
        <v>44</v>
      </c>
      <c r="B26" s="23" t="s">
        <v>45</v>
      </c>
      <c r="C26" s="30" t="s">
        <v>58</v>
      </c>
      <c r="D26" s="25">
        <v>4500191</v>
      </c>
      <c r="E26" s="26" t="s">
        <v>59</v>
      </c>
      <c r="F26" s="27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2">
        <f>G26+H26+I26+J26+K26</f>
        <v>0</v>
      </c>
      <c r="M26" s="22">
        <f>F26-L26</f>
        <v>0</v>
      </c>
      <c r="N26" s="29">
        <v>0</v>
      </c>
      <c r="O26" s="7"/>
    </row>
    <row r="27" spans="1:15" x14ac:dyDescent="0.25">
      <c r="A27" s="31" t="s">
        <v>44</v>
      </c>
      <c r="B27" s="23" t="s">
        <v>45</v>
      </c>
      <c r="C27" s="30" t="s">
        <v>60</v>
      </c>
      <c r="D27" s="25">
        <v>4500192</v>
      </c>
      <c r="E27" s="26" t="s">
        <v>61</v>
      </c>
      <c r="F27" s="27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2">
        <f>G27+H27+I27+J27+K27</f>
        <v>0</v>
      </c>
      <c r="M27" s="22">
        <f>F27-L27</f>
        <v>0</v>
      </c>
      <c r="N27" s="29">
        <v>0</v>
      </c>
      <c r="O27" s="7"/>
    </row>
    <row r="28" spans="1:15" x14ac:dyDescent="0.25">
      <c r="A28" s="31" t="s">
        <v>44</v>
      </c>
      <c r="B28" s="23" t="s">
        <v>45</v>
      </c>
      <c r="C28" s="30" t="s">
        <v>62</v>
      </c>
      <c r="D28" s="25">
        <v>4500193</v>
      </c>
      <c r="E28" s="26" t="s">
        <v>63</v>
      </c>
      <c r="F28" s="27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2">
        <f>G28+H28+I28+J28+K28</f>
        <v>0</v>
      </c>
      <c r="M28" s="22">
        <f>F28-L28</f>
        <v>0</v>
      </c>
      <c r="N28" s="29">
        <v>0</v>
      </c>
      <c r="O28" s="7"/>
    </row>
    <row r="29" spans="1:15" x14ac:dyDescent="0.25">
      <c r="A29" s="31" t="s">
        <v>44</v>
      </c>
      <c r="B29" s="23" t="s">
        <v>45</v>
      </c>
      <c r="C29" s="30" t="s">
        <v>64</v>
      </c>
      <c r="D29" s="25">
        <v>4500194</v>
      </c>
      <c r="E29" s="26" t="s">
        <v>65</v>
      </c>
      <c r="F29" s="27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2">
        <f>G29+H29+I29+J29+K29</f>
        <v>0</v>
      </c>
      <c r="M29" s="22">
        <f>F29-L29</f>
        <v>0</v>
      </c>
      <c r="N29" s="29">
        <v>0</v>
      </c>
      <c r="O29" s="7"/>
    </row>
    <row r="30" spans="1:15" x14ac:dyDescent="0.25">
      <c r="A30" s="31" t="s">
        <v>44</v>
      </c>
      <c r="B30" s="23" t="s">
        <v>45</v>
      </c>
      <c r="C30" s="30" t="s">
        <v>66</v>
      </c>
      <c r="D30" s="25">
        <v>4500195</v>
      </c>
      <c r="E30" s="26" t="s">
        <v>67</v>
      </c>
      <c r="F30" s="27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2">
        <f>G30+H30+I30+J30+K30</f>
        <v>0</v>
      </c>
      <c r="M30" s="22">
        <f>F30-L30</f>
        <v>0</v>
      </c>
      <c r="N30" s="29">
        <v>0</v>
      </c>
      <c r="O30" s="7"/>
    </row>
    <row r="31" spans="1:15" x14ac:dyDescent="0.25">
      <c r="A31" s="31" t="s">
        <v>44</v>
      </c>
      <c r="B31" s="23" t="s">
        <v>45</v>
      </c>
      <c r="C31" s="30" t="s">
        <v>68</v>
      </c>
      <c r="D31" s="25">
        <v>4500196</v>
      </c>
      <c r="E31" s="26" t="s">
        <v>69</v>
      </c>
      <c r="F31" s="27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2">
        <f>G31+H31+I31+J31+K31</f>
        <v>0</v>
      </c>
      <c r="M31" s="22">
        <f>F31-L31</f>
        <v>0</v>
      </c>
      <c r="N31" s="29">
        <v>0</v>
      </c>
      <c r="O31" s="7"/>
    </row>
    <row r="32" spans="1:15" x14ac:dyDescent="0.25">
      <c r="A32" s="23" t="s">
        <v>70</v>
      </c>
      <c r="B32" s="23" t="s">
        <v>71</v>
      </c>
      <c r="C32" s="30" t="s">
        <v>72</v>
      </c>
      <c r="D32" s="25">
        <v>4500135</v>
      </c>
      <c r="E32" s="26" t="s">
        <v>73</v>
      </c>
      <c r="F32" s="27">
        <v>36363395.130000003</v>
      </c>
      <c r="G32" s="28">
        <v>36363395.130000003</v>
      </c>
      <c r="H32" s="28">
        <v>0</v>
      </c>
      <c r="I32" s="28">
        <v>0</v>
      </c>
      <c r="J32" s="28">
        <v>0</v>
      </c>
      <c r="K32" s="28">
        <v>0</v>
      </c>
      <c r="L32" s="22">
        <f>G32+H32+I32+J32+K32</f>
        <v>36363395.130000003</v>
      </c>
      <c r="M32" s="22">
        <f>F32-L32</f>
        <v>0</v>
      </c>
      <c r="N32" s="29">
        <v>0</v>
      </c>
      <c r="O32" s="7"/>
    </row>
    <row r="33" spans="1:15" x14ac:dyDescent="0.25">
      <c r="A33" s="23" t="s">
        <v>70</v>
      </c>
      <c r="B33" s="23" t="s">
        <v>71</v>
      </c>
      <c r="C33" s="30" t="s">
        <v>74</v>
      </c>
      <c r="D33" s="25">
        <v>4500137</v>
      </c>
      <c r="E33" s="26" t="s">
        <v>75</v>
      </c>
      <c r="F33" s="27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2">
        <f>G33+H33+I33+J33+K33</f>
        <v>0</v>
      </c>
      <c r="M33" s="22">
        <f>F33-L33</f>
        <v>0</v>
      </c>
      <c r="N33" s="29">
        <v>0</v>
      </c>
      <c r="O33" s="7"/>
    </row>
    <row r="34" spans="1:15" x14ac:dyDescent="0.25">
      <c r="A34" s="31" t="s">
        <v>70</v>
      </c>
      <c r="B34" s="23" t="s">
        <v>71</v>
      </c>
      <c r="C34" s="30" t="s">
        <v>76</v>
      </c>
      <c r="D34" s="25">
        <v>4500175</v>
      </c>
      <c r="E34" s="26" t="s">
        <v>77</v>
      </c>
      <c r="F34" s="27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2">
        <f>G34+H34+I34+J34+K34</f>
        <v>0</v>
      </c>
      <c r="M34" s="22">
        <f>F34-L34</f>
        <v>0</v>
      </c>
      <c r="N34" s="29">
        <v>0</v>
      </c>
      <c r="O34" s="7"/>
    </row>
    <row r="35" spans="1:15" x14ac:dyDescent="0.25">
      <c r="A35" s="23" t="s">
        <v>78</v>
      </c>
      <c r="B35" s="23" t="s">
        <v>71</v>
      </c>
      <c r="C35" s="30" t="s">
        <v>79</v>
      </c>
      <c r="D35" s="25">
        <v>4500122</v>
      </c>
      <c r="E35" s="26" t="s">
        <v>80</v>
      </c>
      <c r="F35" s="27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>
        <f>G35+H35+I35+J35+K35</f>
        <v>0</v>
      </c>
      <c r="M35" s="22">
        <f>F35-L35</f>
        <v>0</v>
      </c>
      <c r="N35" s="29">
        <v>0</v>
      </c>
      <c r="O35" s="7"/>
    </row>
    <row r="36" spans="1:15" x14ac:dyDescent="0.25">
      <c r="A36" s="23" t="s">
        <v>78</v>
      </c>
      <c r="B36" s="23" t="s">
        <v>71</v>
      </c>
      <c r="C36" s="24" t="s">
        <v>23</v>
      </c>
      <c r="D36" s="25">
        <v>4500120</v>
      </c>
      <c r="E36" s="26" t="s">
        <v>81</v>
      </c>
      <c r="F36" s="27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>
        <f>G36+H36+I36+J36+K36</f>
        <v>0</v>
      </c>
      <c r="M36" s="22">
        <f>F36-L36</f>
        <v>0</v>
      </c>
      <c r="N36" s="29">
        <v>0</v>
      </c>
      <c r="O36" s="7"/>
    </row>
    <row r="37" spans="1:15" x14ac:dyDescent="0.25">
      <c r="A37" s="23" t="s">
        <v>78</v>
      </c>
      <c r="B37" s="23" t="s">
        <v>71</v>
      </c>
      <c r="C37" s="24" t="s">
        <v>23</v>
      </c>
      <c r="D37" s="25">
        <v>4500123</v>
      </c>
      <c r="E37" s="26" t="s">
        <v>82</v>
      </c>
      <c r="F37" s="27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2">
        <f>G37+H37+I37+J37+K37</f>
        <v>0</v>
      </c>
      <c r="M37" s="22">
        <f>F37-L37</f>
        <v>0</v>
      </c>
      <c r="N37" s="29">
        <v>0</v>
      </c>
      <c r="O37" s="7"/>
    </row>
    <row r="38" spans="1:15" x14ac:dyDescent="0.25">
      <c r="A38" s="23" t="s">
        <v>78</v>
      </c>
      <c r="B38" s="23" t="s">
        <v>71</v>
      </c>
      <c r="C38" s="24" t="s">
        <v>23</v>
      </c>
      <c r="D38" s="25">
        <v>4500125</v>
      </c>
      <c r="E38" s="26" t="s">
        <v>83</v>
      </c>
      <c r="F38" s="27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2">
        <f>G38+H38+I38+J38+K38</f>
        <v>0</v>
      </c>
      <c r="M38" s="22">
        <f>F38-L38</f>
        <v>0</v>
      </c>
      <c r="N38" s="29">
        <v>0</v>
      </c>
      <c r="O38" s="7"/>
    </row>
    <row r="39" spans="1:15" x14ac:dyDescent="0.25">
      <c r="A39" s="23" t="s">
        <v>78</v>
      </c>
      <c r="B39" s="23" t="s">
        <v>71</v>
      </c>
      <c r="C39" s="24" t="s">
        <v>23</v>
      </c>
      <c r="D39" s="25">
        <v>4500128</v>
      </c>
      <c r="E39" s="26" t="s">
        <v>84</v>
      </c>
      <c r="F39" s="27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>
        <f>G39+H39+I39+J39+K39</f>
        <v>0</v>
      </c>
      <c r="M39" s="22">
        <f>F39-L39</f>
        <v>0</v>
      </c>
      <c r="N39" s="29">
        <v>0</v>
      </c>
      <c r="O39" s="7"/>
    </row>
    <row r="40" spans="1:15" x14ac:dyDescent="0.25">
      <c r="A40" s="23" t="s">
        <v>78</v>
      </c>
      <c r="B40" s="23" t="s">
        <v>71</v>
      </c>
      <c r="C40" s="24" t="s">
        <v>23</v>
      </c>
      <c r="D40" s="25">
        <v>4500132</v>
      </c>
      <c r="E40" s="26" t="s">
        <v>85</v>
      </c>
      <c r="F40" s="27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2">
        <f>G40+H40+I40+J40+K40</f>
        <v>0</v>
      </c>
      <c r="M40" s="22">
        <f>F40-L40</f>
        <v>0</v>
      </c>
      <c r="N40" s="29">
        <v>0</v>
      </c>
      <c r="O40" s="7"/>
    </row>
    <row r="41" spans="1:15" x14ac:dyDescent="0.25">
      <c r="A41" s="23" t="s">
        <v>78</v>
      </c>
      <c r="B41" s="23" t="s">
        <v>71</v>
      </c>
      <c r="C41" s="24" t="s">
        <v>23</v>
      </c>
      <c r="D41" s="25">
        <v>4500133</v>
      </c>
      <c r="E41" s="26" t="s">
        <v>86</v>
      </c>
      <c r="F41" s="27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2">
        <f>G41+H41+I41+J41+K41</f>
        <v>0</v>
      </c>
      <c r="M41" s="22">
        <f>F41-L41</f>
        <v>0</v>
      </c>
      <c r="N41" s="29">
        <v>0</v>
      </c>
      <c r="O41" s="7"/>
    </row>
    <row r="42" spans="1:15" x14ac:dyDescent="0.25">
      <c r="A42" s="23" t="s">
        <v>78</v>
      </c>
      <c r="B42" s="23" t="s">
        <v>71</v>
      </c>
      <c r="C42" s="24" t="s">
        <v>23</v>
      </c>
      <c r="D42" s="25">
        <v>4500138</v>
      </c>
      <c r="E42" s="26" t="s">
        <v>87</v>
      </c>
      <c r="F42" s="27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>
        <f>G42+H42+I42+J42+K42</f>
        <v>0</v>
      </c>
      <c r="M42" s="22">
        <f>F42-L42</f>
        <v>0</v>
      </c>
      <c r="N42" s="29">
        <v>0</v>
      </c>
      <c r="O42" s="7"/>
    </row>
    <row r="43" spans="1:15" x14ac:dyDescent="0.25">
      <c r="A43" s="23" t="s">
        <v>78</v>
      </c>
      <c r="B43" s="23" t="s">
        <v>71</v>
      </c>
      <c r="C43" s="24" t="s">
        <v>23</v>
      </c>
      <c r="D43" s="25">
        <v>4500143</v>
      </c>
      <c r="E43" s="26" t="s">
        <v>88</v>
      </c>
      <c r="F43" s="27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2">
        <f>G43+H43+I43+J43+K43</f>
        <v>0</v>
      </c>
      <c r="M43" s="22">
        <f>F43-L43</f>
        <v>0</v>
      </c>
      <c r="N43" s="29">
        <v>0</v>
      </c>
      <c r="O43" s="7"/>
    </row>
    <row r="44" spans="1:15" x14ac:dyDescent="0.25">
      <c r="A44" s="23" t="s">
        <v>78</v>
      </c>
      <c r="B44" s="23" t="s">
        <v>71</v>
      </c>
      <c r="C44" s="24" t="s">
        <v>23</v>
      </c>
      <c r="D44" s="25">
        <v>4500144</v>
      </c>
      <c r="E44" s="26" t="s">
        <v>89</v>
      </c>
      <c r="F44" s="27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2">
        <f>G44+H44+I44+J44+K44</f>
        <v>0</v>
      </c>
      <c r="M44" s="22">
        <f>F44-L44</f>
        <v>0</v>
      </c>
      <c r="N44" s="29">
        <v>0</v>
      </c>
      <c r="O44" s="7"/>
    </row>
    <row r="45" spans="1:15" x14ac:dyDescent="0.25">
      <c r="A45" s="23" t="s">
        <v>78</v>
      </c>
      <c r="B45" s="23" t="s">
        <v>71</v>
      </c>
      <c r="C45" s="24" t="s">
        <v>23</v>
      </c>
      <c r="D45" s="25">
        <v>4500145</v>
      </c>
      <c r="E45" s="26" t="s">
        <v>90</v>
      </c>
      <c r="F45" s="27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2">
        <f>G45+H45+I45+J45+K45</f>
        <v>0</v>
      </c>
      <c r="M45" s="22">
        <f>F45-L45</f>
        <v>0</v>
      </c>
      <c r="N45" s="29">
        <v>0</v>
      </c>
      <c r="O45" s="7"/>
    </row>
    <row r="46" spans="1:15" x14ac:dyDescent="0.25">
      <c r="A46" s="23" t="s">
        <v>78</v>
      </c>
      <c r="B46" s="23" t="s">
        <v>71</v>
      </c>
      <c r="C46" s="24" t="s">
        <v>23</v>
      </c>
      <c r="D46" s="25">
        <v>4500146</v>
      </c>
      <c r="E46" s="26" t="s">
        <v>91</v>
      </c>
      <c r="F46" s="27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>
        <f>G46+H46+I46+J46+K46</f>
        <v>0</v>
      </c>
      <c r="M46" s="22">
        <f>F46-L46</f>
        <v>0</v>
      </c>
      <c r="N46" s="29">
        <v>0</v>
      </c>
      <c r="O46" s="7"/>
    </row>
    <row r="47" spans="1:15" x14ac:dyDescent="0.25">
      <c r="A47" s="31" t="s">
        <v>78</v>
      </c>
      <c r="B47" s="23" t="s">
        <v>71</v>
      </c>
      <c r="C47" s="30" t="s">
        <v>92</v>
      </c>
      <c r="D47" s="25">
        <v>4500197</v>
      </c>
      <c r="E47" s="26" t="s">
        <v>93</v>
      </c>
      <c r="F47" s="27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2">
        <f>G47+H47+I47+J47+K47</f>
        <v>0</v>
      </c>
      <c r="M47" s="22">
        <f>F47-L47</f>
        <v>0</v>
      </c>
      <c r="N47" s="29">
        <v>0</v>
      </c>
      <c r="O47" s="7"/>
    </row>
    <row r="48" spans="1:15" x14ac:dyDescent="0.25">
      <c r="A48" s="31" t="s">
        <v>78</v>
      </c>
      <c r="B48" s="23" t="s">
        <v>71</v>
      </c>
      <c r="C48" s="30" t="s">
        <v>94</v>
      </c>
      <c r="D48" s="25">
        <v>4500293</v>
      </c>
      <c r="E48" s="26" t="s">
        <v>95</v>
      </c>
      <c r="F48" s="27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>
        <f>G48+H48+I48+J48+K48</f>
        <v>0</v>
      </c>
      <c r="M48" s="22">
        <f>F48-L48</f>
        <v>0</v>
      </c>
      <c r="N48" s="29">
        <v>0</v>
      </c>
      <c r="O48" s="7"/>
    </row>
    <row r="49" spans="1:15" x14ac:dyDescent="0.25">
      <c r="A49" s="23" t="s">
        <v>96</v>
      </c>
      <c r="B49" s="23" t="s">
        <v>97</v>
      </c>
      <c r="C49" s="30" t="s">
        <v>98</v>
      </c>
      <c r="D49" s="25">
        <v>4500170</v>
      </c>
      <c r="E49" s="26" t="s">
        <v>99</v>
      </c>
      <c r="F49" s="27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2">
        <f>G49+H49+I49+J49+K49</f>
        <v>0</v>
      </c>
      <c r="M49" s="22">
        <f>F49-L49</f>
        <v>0</v>
      </c>
      <c r="N49" s="29">
        <v>0</v>
      </c>
      <c r="O49" s="7"/>
    </row>
    <row r="50" spans="1:15" x14ac:dyDescent="0.25">
      <c r="A50" s="23" t="s">
        <v>100</v>
      </c>
      <c r="B50" s="23" t="s">
        <v>101</v>
      </c>
      <c r="C50" s="30" t="s">
        <v>102</v>
      </c>
      <c r="D50" s="25">
        <v>4500126</v>
      </c>
      <c r="E50" s="26" t="s">
        <v>103</v>
      </c>
      <c r="F50" s="27">
        <v>25007178.050000001</v>
      </c>
      <c r="G50" s="28">
        <v>11643252.359999999</v>
      </c>
      <c r="H50" s="28">
        <v>2629412.33</v>
      </c>
      <c r="I50" s="28">
        <v>2169348.98</v>
      </c>
      <c r="J50" s="28">
        <v>8565164.3800000008</v>
      </c>
      <c r="K50" s="28">
        <v>0</v>
      </c>
      <c r="L50" s="22">
        <f>G50+H50+I50+J50+K50</f>
        <v>25007178.050000001</v>
      </c>
      <c r="M50" s="22">
        <f>F50-L50</f>
        <v>0</v>
      </c>
      <c r="N50" s="29">
        <v>0</v>
      </c>
      <c r="O50" s="7"/>
    </row>
    <row r="51" spans="1:15" x14ac:dyDescent="0.25">
      <c r="A51" s="23" t="s">
        <v>100</v>
      </c>
      <c r="B51" s="23" t="s">
        <v>101</v>
      </c>
      <c r="C51" s="24" t="s">
        <v>23</v>
      </c>
      <c r="D51" s="25">
        <v>4500127</v>
      </c>
      <c r="E51" s="26" t="s">
        <v>104</v>
      </c>
      <c r="F51" s="27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2">
        <f>G51+H51+I51+J51+K51</f>
        <v>0</v>
      </c>
      <c r="M51" s="22">
        <f>F51-L51</f>
        <v>0</v>
      </c>
      <c r="N51" s="29">
        <v>0</v>
      </c>
      <c r="O51" s="7"/>
    </row>
    <row r="52" spans="1:15" x14ac:dyDescent="0.25">
      <c r="A52" s="23" t="s">
        <v>100</v>
      </c>
      <c r="B52" s="23" t="s">
        <v>101</v>
      </c>
      <c r="C52" s="30" t="s">
        <v>105</v>
      </c>
      <c r="D52" s="25">
        <v>4500129</v>
      </c>
      <c r="E52" s="26" t="s">
        <v>106</v>
      </c>
      <c r="F52" s="27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2">
        <f>G52+H52+I52+J52+K52</f>
        <v>0</v>
      </c>
      <c r="M52" s="22">
        <f>F52-L52</f>
        <v>0</v>
      </c>
      <c r="N52" s="29">
        <v>0</v>
      </c>
      <c r="O52" s="7"/>
    </row>
    <row r="53" spans="1:15" x14ac:dyDescent="0.25">
      <c r="A53" s="31" t="s">
        <v>100</v>
      </c>
      <c r="B53" s="23" t="s">
        <v>101</v>
      </c>
      <c r="C53" s="30" t="s">
        <v>107</v>
      </c>
      <c r="D53" s="25">
        <v>4500176</v>
      </c>
      <c r="E53" s="26" t="s">
        <v>108</v>
      </c>
      <c r="F53" s="27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2">
        <f>G53+H53+I53+J53+K53</f>
        <v>0</v>
      </c>
      <c r="M53" s="22">
        <f>F53-L53</f>
        <v>0</v>
      </c>
      <c r="N53" s="29">
        <v>0</v>
      </c>
      <c r="O53" s="7"/>
    </row>
    <row r="54" spans="1:15" x14ac:dyDescent="0.25">
      <c r="A54" s="31" t="s">
        <v>100</v>
      </c>
      <c r="B54" s="23" t="s">
        <v>101</v>
      </c>
      <c r="C54" s="30" t="s">
        <v>109</v>
      </c>
      <c r="D54" s="25">
        <v>4500177</v>
      </c>
      <c r="E54" s="26" t="s">
        <v>110</v>
      </c>
      <c r="F54" s="27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2">
        <f>G54+H54+I54+J54+K54</f>
        <v>0</v>
      </c>
      <c r="M54" s="22">
        <f>F54-L54</f>
        <v>0</v>
      </c>
      <c r="N54" s="29">
        <v>0</v>
      </c>
      <c r="O54" s="7"/>
    </row>
    <row r="55" spans="1:15" x14ac:dyDescent="0.25">
      <c r="A55" s="31" t="s">
        <v>100</v>
      </c>
      <c r="B55" s="23" t="s">
        <v>101</v>
      </c>
      <c r="C55" s="30" t="s">
        <v>111</v>
      </c>
      <c r="D55" s="25">
        <v>4500178</v>
      </c>
      <c r="E55" s="26" t="s">
        <v>112</v>
      </c>
      <c r="F55" s="27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>
        <f>G55+H55+I55+J55+K55</f>
        <v>0</v>
      </c>
      <c r="M55" s="22">
        <f>F55-L55</f>
        <v>0</v>
      </c>
      <c r="N55" s="29">
        <v>0</v>
      </c>
      <c r="O55" s="7"/>
    </row>
    <row r="56" spans="1:15" x14ac:dyDescent="0.25">
      <c r="A56" s="31" t="s">
        <v>100</v>
      </c>
      <c r="B56" s="23" t="s">
        <v>101</v>
      </c>
      <c r="C56" s="30" t="s">
        <v>113</v>
      </c>
      <c r="D56" s="25">
        <v>4500179</v>
      </c>
      <c r="E56" s="26" t="s">
        <v>114</v>
      </c>
      <c r="F56" s="27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2">
        <f>G56+H56+I56+J56+K56</f>
        <v>0</v>
      </c>
      <c r="M56" s="22">
        <f>F56-L56</f>
        <v>0</v>
      </c>
      <c r="N56" s="29">
        <v>0</v>
      </c>
      <c r="O56" s="7"/>
    </row>
    <row r="57" spans="1:15" x14ac:dyDescent="0.25">
      <c r="A57" s="31" t="s">
        <v>100</v>
      </c>
      <c r="B57" s="23" t="s">
        <v>101</v>
      </c>
      <c r="C57" s="30" t="s">
        <v>115</v>
      </c>
      <c r="D57" s="25">
        <v>4500198</v>
      </c>
      <c r="E57" s="26" t="s">
        <v>116</v>
      </c>
      <c r="F57" s="27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2">
        <f>G57+H57+I57+J57+K57</f>
        <v>0</v>
      </c>
      <c r="M57" s="22">
        <f>F57-L57</f>
        <v>0</v>
      </c>
      <c r="N57" s="29">
        <v>0</v>
      </c>
      <c r="O57" s="7"/>
    </row>
    <row r="58" spans="1:15" x14ac:dyDescent="0.25">
      <c r="A58" s="31" t="s">
        <v>100</v>
      </c>
      <c r="B58" s="23" t="s">
        <v>101</v>
      </c>
      <c r="C58" s="30" t="s">
        <v>117</v>
      </c>
      <c r="D58" s="25">
        <v>4500199</v>
      </c>
      <c r="E58" s="26" t="s">
        <v>118</v>
      </c>
      <c r="F58" s="27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2">
        <f>G58+H58+I58+J58+K58</f>
        <v>0</v>
      </c>
      <c r="M58" s="22">
        <f>F58-L58</f>
        <v>0</v>
      </c>
      <c r="N58" s="29">
        <v>0</v>
      </c>
      <c r="O58" s="7"/>
    </row>
    <row r="59" spans="1:15" x14ac:dyDescent="0.25">
      <c r="A59" s="19" t="s">
        <v>119</v>
      </c>
      <c r="B59" s="19" t="s">
        <v>120</v>
      </c>
      <c r="C59" s="20" t="s">
        <v>2</v>
      </c>
      <c r="D59" s="21" t="s">
        <v>2</v>
      </c>
      <c r="E59" s="21" t="s">
        <v>2</v>
      </c>
      <c r="F59" s="22">
        <f>F92+F91+F90+F89+F88+F87+F79+F86+F85+F84+F83+F82+F81+F80+F78+F77+F76+F75+F74+F73+F72+F71+F70+F69+F68+F67+F66+F65+F64+F63+F62+F61+F60</f>
        <v>12299262.34</v>
      </c>
      <c r="G59" s="22">
        <f>G92+G91+G90+G89+G88+G87+G79+G86+G85+G84+G83+G82+G81+G80+G78+G77+G76+G75+G74+G73+G72+G71+G70+G69+G68+G67+G66+G65+G64+G63+G62+G61+G60</f>
        <v>10693.34</v>
      </c>
      <c r="H59" s="22">
        <f>H92+H91+H90+H89+H88+H87+H79+H86+H85+H84+H83+H82+H81+H80+H78+H77+H76+H75+H74+H73+H72+H71+H70+H69+H68+H67+H66+H65+H64+H63+H62+H61+H60</f>
        <v>12273017.969999999</v>
      </c>
      <c r="I59" s="22">
        <f>I92+I91+I90+I89+I88+I87+I79+I86+I85+I84+I83+I82+I81+I80+I78+I77+I76+I75+I74+I73+I72+I71+I70+I69+I68+I67+I66+I65+I64+I63+I62+I61+I60</f>
        <v>9330.6200000000008</v>
      </c>
      <c r="J59" s="22">
        <f>J92+J91+J90+J89+J88+J87+J79+J86+J85+J84+J83+J82+J81+J80+J78+J77+J76+J75+J74+J73+J72+J71+J70+J69+J68+J67+J66+J65+J64+J63+J62+J61+J60</f>
        <v>6220.41</v>
      </c>
      <c r="K59" s="22">
        <f>K92+K91+K90+K89+K88+K87+K79+K86+K85+K84+K83+K82+K81+K80+K78+K77+K76+K75+K74+K73+K72+K71+K70+K69+K68+K67+K66+K65+K64+K63+K62+K61+K60</f>
        <v>0</v>
      </c>
      <c r="L59" s="22">
        <f>G59+H59+I59+J59+K59</f>
        <v>12299262.339999998</v>
      </c>
      <c r="M59" s="22">
        <f>M92+M91+M90+M89+M88+M87+M79+M86+M85+M84+M83+M82+M81+M80+M78+M77+M76+M75+M74+M73+M72+M71+M70+M69+M68+M67+M66+M65+M64+M63+M62+M61+M60</f>
        <v>0</v>
      </c>
      <c r="N59" s="22">
        <f>N92+N91+N90+N89+N88+N87+N79+N86+N85+N84+N83+N82+N81+N80+N78+N77+N76+N75+N74+N73+N72+N71+N70+N69+N68+N67+N66+N65+N64+N63+N62+N61+N60</f>
        <v>0</v>
      </c>
      <c r="O59" s="6"/>
    </row>
    <row r="60" spans="1:15" x14ac:dyDescent="0.25">
      <c r="A60" s="23" t="s">
        <v>121</v>
      </c>
      <c r="B60" s="23" t="s">
        <v>122</v>
      </c>
      <c r="C60" s="24" t="s">
        <v>23</v>
      </c>
      <c r="D60" s="26">
        <v>4500160</v>
      </c>
      <c r="E60" s="26" t="s">
        <v>123</v>
      </c>
      <c r="F60" s="27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2">
        <f>G60+H60+I60+J60+K60</f>
        <v>0</v>
      </c>
      <c r="M60" s="22">
        <f>F60-L60</f>
        <v>0</v>
      </c>
      <c r="N60" s="29">
        <v>0</v>
      </c>
      <c r="O60" s="7"/>
    </row>
    <row r="61" spans="1:15" x14ac:dyDescent="0.25">
      <c r="A61" s="23" t="s">
        <v>121</v>
      </c>
      <c r="B61" s="23" t="s">
        <v>122</v>
      </c>
      <c r="C61" s="30" t="s">
        <v>124</v>
      </c>
      <c r="D61" s="26">
        <v>4500168</v>
      </c>
      <c r="E61" s="26" t="s">
        <v>125</v>
      </c>
      <c r="F61" s="27">
        <v>349351.97</v>
      </c>
      <c r="G61" s="28">
        <v>10693.34</v>
      </c>
      <c r="H61" s="28">
        <v>323107.59999999998</v>
      </c>
      <c r="I61" s="28">
        <v>9330.6200000000008</v>
      </c>
      <c r="J61" s="28">
        <v>6220.41</v>
      </c>
      <c r="K61" s="28">
        <v>0</v>
      </c>
      <c r="L61" s="22">
        <f>G61+H61+I61+J61+K61</f>
        <v>349351.97</v>
      </c>
      <c r="M61" s="22">
        <f>F61-L61</f>
        <v>0</v>
      </c>
      <c r="N61" s="29">
        <v>0</v>
      </c>
      <c r="O61" s="7"/>
    </row>
    <row r="62" spans="1:15" x14ac:dyDescent="0.25">
      <c r="A62" s="23" t="s">
        <v>121</v>
      </c>
      <c r="B62" s="23" t="s">
        <v>122</v>
      </c>
      <c r="C62" s="30" t="s">
        <v>126</v>
      </c>
      <c r="D62" s="26">
        <v>4500172</v>
      </c>
      <c r="E62" s="26" t="s">
        <v>127</v>
      </c>
      <c r="F62" s="27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2">
        <f>G62+H62+I62+J62+K62</f>
        <v>0</v>
      </c>
      <c r="M62" s="22">
        <f>F62-L62</f>
        <v>0</v>
      </c>
      <c r="N62" s="29">
        <v>0</v>
      </c>
      <c r="O62" s="7"/>
    </row>
    <row r="63" spans="1:15" x14ac:dyDescent="0.25">
      <c r="A63" s="23" t="s">
        <v>128</v>
      </c>
      <c r="B63" s="23" t="s">
        <v>129</v>
      </c>
      <c r="C63" s="24" t="s">
        <v>23</v>
      </c>
      <c r="D63" s="26">
        <v>4500148</v>
      </c>
      <c r="E63" s="26" t="s">
        <v>130</v>
      </c>
      <c r="F63" s="27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>
        <f>G63+H63+I63+J63+K63</f>
        <v>0</v>
      </c>
      <c r="M63" s="22">
        <f>F63-L63</f>
        <v>0</v>
      </c>
      <c r="N63" s="29">
        <v>0</v>
      </c>
      <c r="O63" s="7"/>
    </row>
    <row r="64" spans="1:15" x14ac:dyDescent="0.25">
      <c r="A64" s="23" t="s">
        <v>128</v>
      </c>
      <c r="B64" s="23" t="s">
        <v>129</v>
      </c>
      <c r="C64" s="30" t="s">
        <v>131</v>
      </c>
      <c r="D64" s="26">
        <v>4500150</v>
      </c>
      <c r="E64" s="26" t="s">
        <v>132</v>
      </c>
      <c r="F64" s="27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2">
        <f>G64+H64+I64+J64+K64</f>
        <v>0</v>
      </c>
      <c r="M64" s="22">
        <f>F64-L64</f>
        <v>0</v>
      </c>
      <c r="N64" s="29">
        <v>0</v>
      </c>
      <c r="O64" s="7"/>
    </row>
    <row r="65" spans="1:15" x14ac:dyDescent="0.25">
      <c r="A65" s="23" t="s">
        <v>133</v>
      </c>
      <c r="B65" s="23" t="s">
        <v>134</v>
      </c>
      <c r="C65" s="30" t="s">
        <v>135</v>
      </c>
      <c r="D65" s="26">
        <v>4500147</v>
      </c>
      <c r="E65" s="26" t="s">
        <v>136</v>
      </c>
      <c r="F65" s="27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>
        <f>G65+H65+I65+J65+K65</f>
        <v>0</v>
      </c>
      <c r="M65" s="22">
        <f>F65-L65</f>
        <v>0</v>
      </c>
      <c r="N65" s="29">
        <v>0</v>
      </c>
      <c r="O65" s="7"/>
    </row>
    <row r="66" spans="1:15" x14ac:dyDescent="0.25">
      <c r="A66" s="23" t="s">
        <v>137</v>
      </c>
      <c r="B66" s="23" t="s">
        <v>138</v>
      </c>
      <c r="C66" s="24" t="s">
        <v>23</v>
      </c>
      <c r="D66" s="26">
        <v>4500141</v>
      </c>
      <c r="E66" s="26" t="s">
        <v>139</v>
      </c>
      <c r="F66" s="27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>
        <f>G66+H66+I66+J66+K66</f>
        <v>0</v>
      </c>
      <c r="M66" s="22">
        <f>F66-L66</f>
        <v>0</v>
      </c>
      <c r="N66" s="29">
        <v>0</v>
      </c>
      <c r="O66" s="7"/>
    </row>
    <row r="67" spans="1:15" x14ac:dyDescent="0.25">
      <c r="A67" s="23" t="s">
        <v>137</v>
      </c>
      <c r="B67" s="23" t="s">
        <v>138</v>
      </c>
      <c r="C67" s="24" t="s">
        <v>23</v>
      </c>
      <c r="D67" s="26">
        <v>4500142</v>
      </c>
      <c r="E67" s="26" t="s">
        <v>140</v>
      </c>
      <c r="F67" s="27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2">
        <f>G67+H67+I67+J67+K67</f>
        <v>0</v>
      </c>
      <c r="M67" s="22">
        <f>F67-L67</f>
        <v>0</v>
      </c>
      <c r="N67" s="29">
        <v>0</v>
      </c>
      <c r="O67" s="7"/>
    </row>
    <row r="68" spans="1:15" x14ac:dyDescent="0.25">
      <c r="A68" s="23" t="s">
        <v>133</v>
      </c>
      <c r="B68" s="23" t="s">
        <v>134</v>
      </c>
      <c r="C68" s="30" t="s">
        <v>141</v>
      </c>
      <c r="D68" s="26">
        <v>4500165</v>
      </c>
      <c r="E68" s="26" t="s">
        <v>142</v>
      </c>
      <c r="F68" s="27">
        <v>4030304.4</v>
      </c>
      <c r="G68" s="28">
        <v>0</v>
      </c>
      <c r="H68" s="28">
        <v>4030304.4</v>
      </c>
      <c r="I68" s="28">
        <v>0</v>
      </c>
      <c r="J68" s="28">
        <v>0</v>
      </c>
      <c r="K68" s="28">
        <v>0</v>
      </c>
      <c r="L68" s="22">
        <f>G68+H68+I68+J68+K68</f>
        <v>4030304.4</v>
      </c>
      <c r="M68" s="22">
        <f>F68-L68</f>
        <v>0</v>
      </c>
      <c r="N68" s="29">
        <v>0</v>
      </c>
      <c r="O68" s="7"/>
    </row>
    <row r="69" spans="1:15" x14ac:dyDescent="0.25">
      <c r="A69" s="23" t="s">
        <v>137</v>
      </c>
      <c r="B69" s="23" t="s">
        <v>138</v>
      </c>
      <c r="C69" s="24" t="s">
        <v>23</v>
      </c>
      <c r="D69" s="26">
        <v>4500167</v>
      </c>
      <c r="E69" s="26" t="s">
        <v>143</v>
      </c>
      <c r="F69" s="27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2">
        <f>G69+H69+I69+J69+K69</f>
        <v>0</v>
      </c>
      <c r="M69" s="22">
        <f>F69-L69</f>
        <v>0</v>
      </c>
      <c r="N69" s="29">
        <v>0</v>
      </c>
      <c r="O69" s="7"/>
    </row>
    <row r="70" spans="1:15" x14ac:dyDescent="0.25">
      <c r="A70" s="31" t="s">
        <v>137</v>
      </c>
      <c r="B70" s="23" t="s">
        <v>138</v>
      </c>
      <c r="C70" s="30" t="s">
        <v>144</v>
      </c>
      <c r="D70" s="26">
        <v>4500180</v>
      </c>
      <c r="E70" s="26" t="s">
        <v>145</v>
      </c>
      <c r="F70" s="27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2">
        <f>G70+H70+I70+J70+K70</f>
        <v>0</v>
      </c>
      <c r="M70" s="22">
        <f>F70-L70</f>
        <v>0</v>
      </c>
      <c r="N70" s="29">
        <v>0</v>
      </c>
      <c r="O70" s="7"/>
    </row>
    <row r="71" spans="1:15" x14ac:dyDescent="0.25">
      <c r="A71" s="31" t="s">
        <v>137</v>
      </c>
      <c r="B71" s="23" t="s">
        <v>138</v>
      </c>
      <c r="C71" s="30" t="s">
        <v>146</v>
      </c>
      <c r="D71" s="26">
        <v>4500181</v>
      </c>
      <c r="E71" s="26" t="s">
        <v>147</v>
      </c>
      <c r="F71" s="27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2">
        <f>G71+H71+I71+J71+K71</f>
        <v>0</v>
      </c>
      <c r="M71" s="22">
        <f>F71-L71</f>
        <v>0</v>
      </c>
      <c r="N71" s="29">
        <v>0</v>
      </c>
      <c r="O71" s="7"/>
    </row>
    <row r="72" spans="1:15" x14ac:dyDescent="0.25">
      <c r="A72" s="23" t="s">
        <v>148</v>
      </c>
      <c r="B72" s="23" t="s">
        <v>149</v>
      </c>
      <c r="C72" s="30" t="s">
        <v>150</v>
      </c>
      <c r="D72" s="26">
        <v>4500151</v>
      </c>
      <c r="E72" s="26" t="s">
        <v>151</v>
      </c>
      <c r="F72" s="27">
        <v>13333.33</v>
      </c>
      <c r="G72" s="28">
        <v>0</v>
      </c>
      <c r="H72" s="28">
        <v>13333.33</v>
      </c>
      <c r="I72" s="28">
        <v>0</v>
      </c>
      <c r="J72" s="28">
        <v>0</v>
      </c>
      <c r="K72" s="28">
        <v>0</v>
      </c>
      <c r="L72" s="22">
        <f>G72+H72+I72+J72+K72</f>
        <v>13333.33</v>
      </c>
      <c r="M72" s="22">
        <f>F72-L72</f>
        <v>0</v>
      </c>
      <c r="N72" s="29">
        <v>0</v>
      </c>
      <c r="O72" s="7"/>
    </row>
    <row r="73" spans="1:15" x14ac:dyDescent="0.25">
      <c r="A73" s="23" t="s">
        <v>148</v>
      </c>
      <c r="B73" s="23" t="s">
        <v>149</v>
      </c>
      <c r="C73" s="30" t="s">
        <v>152</v>
      </c>
      <c r="D73" s="26">
        <v>4500152</v>
      </c>
      <c r="E73" s="26" t="s">
        <v>153</v>
      </c>
      <c r="F73" s="27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2">
        <f>G73+H73+I73+J73+K73</f>
        <v>0</v>
      </c>
      <c r="M73" s="22">
        <f>F73-L73</f>
        <v>0</v>
      </c>
      <c r="N73" s="29">
        <v>0</v>
      </c>
      <c r="O73" s="7"/>
    </row>
    <row r="74" spans="1:15" x14ac:dyDescent="0.25">
      <c r="A74" s="23" t="s">
        <v>148</v>
      </c>
      <c r="B74" s="23" t="s">
        <v>149</v>
      </c>
      <c r="C74" s="30" t="s">
        <v>154</v>
      </c>
      <c r="D74" s="26">
        <v>4500153</v>
      </c>
      <c r="E74" s="26" t="s">
        <v>155</v>
      </c>
      <c r="F74" s="27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2">
        <f>G74+H74+I74+J74+K74</f>
        <v>0</v>
      </c>
      <c r="M74" s="22">
        <f>F74-L74</f>
        <v>0</v>
      </c>
      <c r="N74" s="29">
        <v>0</v>
      </c>
      <c r="O74" s="7"/>
    </row>
    <row r="75" spans="1:15" x14ac:dyDescent="0.25">
      <c r="A75" s="31" t="s">
        <v>156</v>
      </c>
      <c r="B75" s="23" t="s">
        <v>157</v>
      </c>
      <c r="C75" s="30" t="s">
        <v>158</v>
      </c>
      <c r="D75" s="26">
        <v>4500182</v>
      </c>
      <c r="E75" s="26" t="s">
        <v>159</v>
      </c>
      <c r="F75" s="27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2">
        <f>G75+H75+I75+J75+K75</f>
        <v>0</v>
      </c>
      <c r="M75" s="22">
        <f>F75-L75</f>
        <v>0</v>
      </c>
      <c r="N75" s="29">
        <v>0</v>
      </c>
      <c r="O75" s="7"/>
    </row>
    <row r="76" spans="1:15" x14ac:dyDescent="0.25">
      <c r="A76" s="23" t="s">
        <v>148</v>
      </c>
      <c r="B76" s="23" t="s">
        <v>149</v>
      </c>
      <c r="C76" s="24" t="s">
        <v>23</v>
      </c>
      <c r="D76" s="26">
        <v>4500154</v>
      </c>
      <c r="E76" s="26" t="s">
        <v>160</v>
      </c>
      <c r="F76" s="27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2">
        <f>G76+H76+I76+J76+K76</f>
        <v>0</v>
      </c>
      <c r="M76" s="22">
        <f>F76-L76</f>
        <v>0</v>
      </c>
      <c r="N76" s="29">
        <v>0</v>
      </c>
      <c r="O76" s="7"/>
    </row>
    <row r="77" spans="1:15" x14ac:dyDescent="0.25">
      <c r="A77" s="23" t="s">
        <v>161</v>
      </c>
      <c r="B77" s="23" t="s">
        <v>162</v>
      </c>
      <c r="C77" s="30" t="s">
        <v>163</v>
      </c>
      <c r="D77" s="26">
        <v>4500159</v>
      </c>
      <c r="E77" s="26" t="s">
        <v>164</v>
      </c>
      <c r="F77" s="27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2">
        <f>G77+H77+I77+J77+K77</f>
        <v>0</v>
      </c>
      <c r="M77" s="22">
        <f>F77-L77</f>
        <v>0</v>
      </c>
      <c r="N77" s="29">
        <v>0</v>
      </c>
      <c r="O77" s="7"/>
    </row>
    <row r="78" spans="1:15" x14ac:dyDescent="0.25">
      <c r="A78" s="23" t="s">
        <v>161</v>
      </c>
      <c r="B78" s="23" t="s">
        <v>162</v>
      </c>
      <c r="C78" s="30" t="s">
        <v>165</v>
      </c>
      <c r="D78" s="26">
        <v>4500169</v>
      </c>
      <c r="E78" s="26" t="s">
        <v>166</v>
      </c>
      <c r="F78" s="27">
        <v>67700</v>
      </c>
      <c r="G78" s="28">
        <v>0</v>
      </c>
      <c r="H78" s="28">
        <v>67700</v>
      </c>
      <c r="I78" s="28">
        <v>0</v>
      </c>
      <c r="J78" s="28">
        <v>0</v>
      </c>
      <c r="K78" s="28">
        <v>0</v>
      </c>
      <c r="L78" s="22">
        <f>G78+H78+I78+J78+K78</f>
        <v>67700</v>
      </c>
      <c r="M78" s="22">
        <f>F78-L78</f>
        <v>0</v>
      </c>
      <c r="N78" s="29">
        <v>0</v>
      </c>
      <c r="O78" s="7"/>
    </row>
    <row r="79" spans="1:15" x14ac:dyDescent="0.25">
      <c r="A79" s="31" t="s">
        <v>161</v>
      </c>
      <c r="B79" s="23" t="s">
        <v>162</v>
      </c>
      <c r="C79" s="30" t="s">
        <v>167</v>
      </c>
      <c r="D79" s="26">
        <v>4500174</v>
      </c>
      <c r="E79" s="26" t="s">
        <v>168</v>
      </c>
      <c r="F79" s="27">
        <v>7838572.6399999997</v>
      </c>
      <c r="G79" s="28">
        <v>0</v>
      </c>
      <c r="H79" s="28">
        <v>7838572.6399999997</v>
      </c>
      <c r="I79" s="28">
        <v>0</v>
      </c>
      <c r="J79" s="28">
        <v>0</v>
      </c>
      <c r="K79" s="28">
        <v>0</v>
      </c>
      <c r="L79" s="22">
        <f>G79+H79+I79+J79+K79</f>
        <v>7838572.6399999997</v>
      </c>
      <c r="M79" s="22">
        <f>F79-L79</f>
        <v>0</v>
      </c>
      <c r="N79" s="29">
        <v>0</v>
      </c>
      <c r="O79" s="7"/>
    </row>
    <row r="80" spans="1:15" x14ac:dyDescent="0.25">
      <c r="A80" s="23" t="s">
        <v>169</v>
      </c>
      <c r="B80" s="23" t="s">
        <v>170</v>
      </c>
      <c r="C80" s="24" t="s">
        <v>23</v>
      </c>
      <c r="D80" s="26">
        <v>4500105</v>
      </c>
      <c r="E80" s="26" t="s">
        <v>171</v>
      </c>
      <c r="F80" s="27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2">
        <f>G80+H80+I80+J80+K80</f>
        <v>0</v>
      </c>
      <c r="M80" s="22">
        <f>F80-L80</f>
        <v>0</v>
      </c>
      <c r="N80" s="29">
        <v>0</v>
      </c>
      <c r="O80" s="7"/>
    </row>
    <row r="81" spans="1:15" x14ac:dyDescent="0.25">
      <c r="A81" s="23" t="s">
        <v>169</v>
      </c>
      <c r="B81" s="23" t="s">
        <v>170</v>
      </c>
      <c r="C81" s="30" t="s">
        <v>172</v>
      </c>
      <c r="D81" s="26">
        <v>4500106</v>
      </c>
      <c r="E81" s="26" t="s">
        <v>173</v>
      </c>
      <c r="F81" s="27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2">
        <f>G81+H81+I81+J81+K81</f>
        <v>0</v>
      </c>
      <c r="M81" s="22">
        <f>F81-L81</f>
        <v>0</v>
      </c>
      <c r="N81" s="29">
        <v>0</v>
      </c>
      <c r="O81" s="7"/>
    </row>
    <row r="82" spans="1:15" x14ac:dyDescent="0.25">
      <c r="A82" s="23" t="s">
        <v>169</v>
      </c>
      <c r="B82" s="23" t="s">
        <v>170</v>
      </c>
      <c r="C82" s="30" t="s">
        <v>174</v>
      </c>
      <c r="D82" s="26">
        <v>4500107</v>
      </c>
      <c r="E82" s="26" t="s">
        <v>175</v>
      </c>
      <c r="F82" s="27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2">
        <f>G82+H82+I82+J82+K82</f>
        <v>0</v>
      </c>
      <c r="M82" s="22">
        <f>F82-L82</f>
        <v>0</v>
      </c>
      <c r="N82" s="29">
        <v>0</v>
      </c>
      <c r="O82" s="7"/>
    </row>
    <row r="83" spans="1:15" x14ac:dyDescent="0.25">
      <c r="A83" s="23" t="s">
        <v>169</v>
      </c>
      <c r="B83" s="23" t="s">
        <v>170</v>
      </c>
      <c r="C83" s="24" t="s">
        <v>23</v>
      </c>
      <c r="D83" s="26">
        <v>4500108</v>
      </c>
      <c r="E83" s="26" t="s">
        <v>176</v>
      </c>
      <c r="F83" s="27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2">
        <f>G83+H83+I83+J83+K83</f>
        <v>0</v>
      </c>
      <c r="M83" s="22">
        <f>F83-L83</f>
        <v>0</v>
      </c>
      <c r="N83" s="29">
        <v>0</v>
      </c>
      <c r="O83" s="7"/>
    </row>
    <row r="84" spans="1:15" x14ac:dyDescent="0.25">
      <c r="A84" s="23" t="s">
        <v>169</v>
      </c>
      <c r="B84" s="23" t="s">
        <v>170</v>
      </c>
      <c r="C84" s="24" t="s">
        <v>23</v>
      </c>
      <c r="D84" s="26">
        <v>4500109</v>
      </c>
      <c r="E84" s="26" t="s">
        <v>177</v>
      </c>
      <c r="F84" s="27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2">
        <f>G84+H84+I84+J84+K84</f>
        <v>0</v>
      </c>
      <c r="M84" s="22">
        <f>F84-L84</f>
        <v>0</v>
      </c>
      <c r="N84" s="29">
        <v>0</v>
      </c>
      <c r="O84" s="7"/>
    </row>
    <row r="85" spans="1:15" x14ac:dyDescent="0.25">
      <c r="A85" s="23" t="s">
        <v>169</v>
      </c>
      <c r="B85" s="23" t="s">
        <v>170</v>
      </c>
      <c r="C85" s="30" t="s">
        <v>178</v>
      </c>
      <c r="D85" s="26">
        <v>4500155</v>
      </c>
      <c r="E85" s="26" t="s">
        <v>179</v>
      </c>
      <c r="F85" s="27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2">
        <f>G85+H85+I85+J85+K85</f>
        <v>0</v>
      </c>
      <c r="M85" s="22">
        <f>F85-L85</f>
        <v>0</v>
      </c>
      <c r="N85" s="29">
        <v>0</v>
      </c>
      <c r="O85" s="7"/>
    </row>
    <row r="86" spans="1:15" x14ac:dyDescent="0.25">
      <c r="A86" s="23" t="s">
        <v>169</v>
      </c>
      <c r="B86" s="23" t="s">
        <v>170</v>
      </c>
      <c r="C86" s="24" t="s">
        <v>23</v>
      </c>
      <c r="D86" s="26">
        <v>4500166</v>
      </c>
      <c r="E86" s="26" t="s">
        <v>180</v>
      </c>
      <c r="F86" s="27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2">
        <f>G86+H86+I86+J86+K86</f>
        <v>0</v>
      </c>
      <c r="M86" s="22">
        <f>F86-L86</f>
        <v>0</v>
      </c>
      <c r="N86" s="29">
        <v>0</v>
      </c>
      <c r="O86" s="7"/>
    </row>
    <row r="87" spans="1:15" x14ac:dyDescent="0.25">
      <c r="A87" s="31" t="s">
        <v>169</v>
      </c>
      <c r="B87" s="23" t="s">
        <v>170</v>
      </c>
      <c r="C87" s="30" t="s">
        <v>181</v>
      </c>
      <c r="D87" s="26">
        <v>4500116</v>
      </c>
      <c r="E87" s="26" t="s">
        <v>182</v>
      </c>
      <c r="F87" s="27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2">
        <f>G87+H87+I87+J87+K87</f>
        <v>0</v>
      </c>
      <c r="M87" s="22">
        <f>F87-L87</f>
        <v>0</v>
      </c>
      <c r="N87" s="29">
        <v>0</v>
      </c>
      <c r="O87" s="7"/>
    </row>
    <row r="88" spans="1:15" x14ac:dyDescent="0.25">
      <c r="A88" s="31" t="s">
        <v>169</v>
      </c>
      <c r="B88" s="23" t="s">
        <v>170</v>
      </c>
      <c r="C88" s="30" t="s">
        <v>183</v>
      </c>
      <c r="D88" s="26">
        <v>4500117</v>
      </c>
      <c r="E88" s="26" t="s">
        <v>184</v>
      </c>
      <c r="F88" s="27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2">
        <f>G88+H88+I88+J88+K88</f>
        <v>0</v>
      </c>
      <c r="M88" s="22">
        <f>F88-L88</f>
        <v>0</v>
      </c>
      <c r="N88" s="29">
        <v>0</v>
      </c>
      <c r="O88" s="7"/>
    </row>
    <row r="89" spans="1:15" x14ac:dyDescent="0.25">
      <c r="A89" s="31" t="s">
        <v>169</v>
      </c>
      <c r="B89" s="23" t="s">
        <v>170</v>
      </c>
      <c r="C89" s="30" t="s">
        <v>185</v>
      </c>
      <c r="D89" s="26">
        <v>4500118</v>
      </c>
      <c r="E89" s="26" t="s">
        <v>186</v>
      </c>
      <c r="F89" s="27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2">
        <f>G89+H89+I89+J89+K89</f>
        <v>0</v>
      </c>
      <c r="M89" s="22">
        <f>F89-L89</f>
        <v>0</v>
      </c>
      <c r="N89" s="29">
        <v>0</v>
      </c>
      <c r="O89" s="7"/>
    </row>
    <row r="90" spans="1:15" x14ac:dyDescent="0.25">
      <c r="A90" s="23" t="s">
        <v>187</v>
      </c>
      <c r="B90" s="23" t="s">
        <v>188</v>
      </c>
      <c r="C90" s="30" t="s">
        <v>189</v>
      </c>
      <c r="D90" s="26">
        <v>4500121</v>
      </c>
      <c r="E90" s="26" t="s">
        <v>190</v>
      </c>
      <c r="F90" s="27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2">
        <f>G90+H90+I90+J90+K90</f>
        <v>0</v>
      </c>
      <c r="M90" s="22">
        <f>F90-L90</f>
        <v>0</v>
      </c>
      <c r="N90" s="29">
        <v>0</v>
      </c>
      <c r="O90" s="7"/>
    </row>
    <row r="91" spans="1:15" x14ac:dyDescent="0.25">
      <c r="A91" s="23" t="s">
        <v>191</v>
      </c>
      <c r="B91" s="23" t="s">
        <v>192</v>
      </c>
      <c r="C91" s="30" t="s">
        <v>193</v>
      </c>
      <c r="D91" s="26">
        <v>4500173</v>
      </c>
      <c r="E91" s="26" t="s">
        <v>194</v>
      </c>
      <c r="F91" s="27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2">
        <f>G91+H91+I91+J91+K91</f>
        <v>0</v>
      </c>
      <c r="M91" s="22">
        <f>F91-L91</f>
        <v>0</v>
      </c>
      <c r="N91" s="29">
        <v>0</v>
      </c>
      <c r="O91" s="7"/>
    </row>
    <row r="92" spans="1:15" x14ac:dyDescent="0.25">
      <c r="A92" s="31" t="s">
        <v>191</v>
      </c>
      <c r="B92" s="23" t="s">
        <v>192</v>
      </c>
      <c r="C92" s="30" t="s">
        <v>195</v>
      </c>
      <c r="D92" s="26">
        <v>4500183</v>
      </c>
      <c r="E92" s="26" t="s">
        <v>196</v>
      </c>
      <c r="F92" s="27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2">
        <f>G92+H92+I92+J92+K92</f>
        <v>0</v>
      </c>
      <c r="M92" s="22">
        <f>F92-L92</f>
        <v>0</v>
      </c>
      <c r="N92" s="29">
        <v>0</v>
      </c>
      <c r="O92" s="7"/>
    </row>
    <row r="93" spans="1:15" x14ac:dyDescent="0.25">
      <c r="A93" s="19" t="s">
        <v>197</v>
      </c>
      <c r="B93" s="19" t="s">
        <v>198</v>
      </c>
      <c r="C93" s="20" t="s">
        <v>2</v>
      </c>
      <c r="D93" s="12" t="s">
        <v>2</v>
      </c>
      <c r="E93" s="12" t="s">
        <v>2</v>
      </c>
      <c r="F93" s="22">
        <f>F100+F99+F98+F97+F96+F95+F94</f>
        <v>0</v>
      </c>
      <c r="G93" s="22">
        <f>G100+G99+G98+G97+G96+G95+G94</f>
        <v>0</v>
      </c>
      <c r="H93" s="22">
        <f>H100+H99+H98+H97+H96+H95+H94</f>
        <v>0</v>
      </c>
      <c r="I93" s="22">
        <f>I100+I99+I98+I97+I96+I95+I94</f>
        <v>0</v>
      </c>
      <c r="J93" s="22">
        <f>J100+J99+J98+J97+J96+J95+J94</f>
        <v>0</v>
      </c>
      <c r="K93" s="22">
        <f>K100+K99+K98+K97+K96+K95+K94</f>
        <v>0</v>
      </c>
      <c r="L93" s="22">
        <f>G93+H93+I93+J93+K93</f>
        <v>0</v>
      </c>
      <c r="M93" s="22">
        <f>M100+M99+M98+M97+M96+M95+M94</f>
        <v>0</v>
      </c>
      <c r="N93" s="22">
        <f>N100+N99+N98+N97+N96+N95+N94</f>
        <v>0</v>
      </c>
      <c r="O93" s="6"/>
    </row>
    <row r="94" spans="1:15" x14ac:dyDescent="0.25">
      <c r="A94" s="23" t="s">
        <v>199</v>
      </c>
      <c r="B94" s="23" t="s">
        <v>200</v>
      </c>
      <c r="C94" s="30" t="s">
        <v>201</v>
      </c>
      <c r="D94" s="26">
        <v>4500161</v>
      </c>
      <c r="E94" s="26" t="s">
        <v>202</v>
      </c>
      <c r="F94" s="27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>
        <f>G94+H94+I94+J94+K94</f>
        <v>0</v>
      </c>
      <c r="M94" s="22">
        <f>F94-L94</f>
        <v>0</v>
      </c>
      <c r="N94" s="29">
        <v>0</v>
      </c>
      <c r="O94" s="7"/>
    </row>
    <row r="95" spans="1:15" x14ac:dyDescent="0.25">
      <c r="A95" s="23" t="s">
        <v>203</v>
      </c>
      <c r="B95" s="23" t="s">
        <v>204</v>
      </c>
      <c r="C95" s="30" t="s">
        <v>205</v>
      </c>
      <c r="D95" s="26">
        <v>4500162</v>
      </c>
      <c r="E95" s="26" t="s">
        <v>206</v>
      </c>
      <c r="F95" s="27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2">
        <f>G95+H95+I95+J95+K95</f>
        <v>0</v>
      </c>
      <c r="M95" s="22">
        <f>F95-L95</f>
        <v>0</v>
      </c>
      <c r="N95" s="29">
        <v>0</v>
      </c>
      <c r="O95" s="7"/>
    </row>
    <row r="96" spans="1:15" x14ac:dyDescent="0.25">
      <c r="A96" s="23" t="s">
        <v>207</v>
      </c>
      <c r="B96" s="23" t="s">
        <v>208</v>
      </c>
      <c r="C96" s="24" t="s">
        <v>23</v>
      </c>
      <c r="D96" s="26">
        <v>4500163</v>
      </c>
      <c r="E96" s="26" t="s">
        <v>209</v>
      </c>
      <c r="F96" s="27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>
        <f>G96+H96+I96+J96+K96</f>
        <v>0</v>
      </c>
      <c r="M96" s="22">
        <f>F96-L96</f>
        <v>0</v>
      </c>
      <c r="N96" s="29">
        <v>0</v>
      </c>
      <c r="O96" s="7"/>
    </row>
    <row r="97" spans="1:15" x14ac:dyDescent="0.25">
      <c r="A97" s="31" t="s">
        <v>207</v>
      </c>
      <c r="B97" s="23" t="s">
        <v>208</v>
      </c>
      <c r="C97" s="30" t="s">
        <v>210</v>
      </c>
      <c r="D97" s="26">
        <v>4500185</v>
      </c>
      <c r="E97" s="26" t="s">
        <v>211</v>
      </c>
      <c r="F97" s="27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2">
        <f>G97+H97+I97+J97+K97</f>
        <v>0</v>
      </c>
      <c r="M97" s="22">
        <f>F97-L97</f>
        <v>0</v>
      </c>
      <c r="N97" s="29">
        <v>0</v>
      </c>
      <c r="O97" s="7"/>
    </row>
    <row r="98" spans="1:15" x14ac:dyDescent="0.25">
      <c r="A98" s="31" t="s">
        <v>207</v>
      </c>
      <c r="B98" s="23" t="s">
        <v>208</v>
      </c>
      <c r="C98" s="30" t="s">
        <v>212</v>
      </c>
      <c r="D98" s="26">
        <v>4500186</v>
      </c>
      <c r="E98" s="26" t="s">
        <v>213</v>
      </c>
      <c r="F98" s="27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2">
        <f>G98+H98+I98+J98+K98</f>
        <v>0</v>
      </c>
      <c r="M98" s="22">
        <f>F98-L98</f>
        <v>0</v>
      </c>
      <c r="N98" s="29">
        <v>0</v>
      </c>
      <c r="O98" s="7"/>
    </row>
    <row r="99" spans="1:15" x14ac:dyDescent="0.25">
      <c r="A99" s="23" t="s">
        <v>214</v>
      </c>
      <c r="B99" s="23" t="s">
        <v>215</v>
      </c>
      <c r="C99" s="30" t="s">
        <v>216</v>
      </c>
      <c r="D99" s="26">
        <v>4500157</v>
      </c>
      <c r="E99" s="26" t="s">
        <v>217</v>
      </c>
      <c r="F99" s="27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>
        <f>G99+H99+I99+J99+K99</f>
        <v>0</v>
      </c>
      <c r="M99" s="22">
        <f>F99-L99</f>
        <v>0</v>
      </c>
      <c r="N99" s="29">
        <v>0</v>
      </c>
      <c r="O99" s="7"/>
    </row>
    <row r="100" spans="1:15" x14ac:dyDescent="0.25">
      <c r="A100" s="23" t="s">
        <v>214</v>
      </c>
      <c r="B100" s="23" t="s">
        <v>215</v>
      </c>
      <c r="C100" s="30" t="s">
        <v>218</v>
      </c>
      <c r="D100" s="26">
        <v>4500158</v>
      </c>
      <c r="E100" s="26" t="s">
        <v>219</v>
      </c>
      <c r="F100" s="27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2">
        <f>G100+H100+I100+J100+K100</f>
        <v>0</v>
      </c>
      <c r="M100" s="22">
        <f>F100-L100</f>
        <v>0</v>
      </c>
      <c r="N100" s="29">
        <v>0</v>
      </c>
      <c r="O100" s="7"/>
    </row>
    <row r="101" spans="1:15" x14ac:dyDescent="0.25">
      <c r="A101" s="19" t="s">
        <v>220</v>
      </c>
      <c r="B101" s="19" t="s">
        <v>221</v>
      </c>
      <c r="C101" s="20" t="s">
        <v>2</v>
      </c>
      <c r="D101" s="12" t="s">
        <v>2</v>
      </c>
      <c r="E101" s="12" t="s">
        <v>2</v>
      </c>
      <c r="F101" s="22">
        <f>F107+F106+F105+F104+F103+F102</f>
        <v>0</v>
      </c>
      <c r="G101" s="22">
        <f>G107+G106+G105+G104+G103+G102</f>
        <v>0</v>
      </c>
      <c r="H101" s="22">
        <f>H107+H106+H105+H104+H103+H102</f>
        <v>0</v>
      </c>
      <c r="I101" s="22">
        <f>I107+I106+I105+I104+I103+I102</f>
        <v>0</v>
      </c>
      <c r="J101" s="22">
        <f>J107+J106+J105+J104+J103+J102</f>
        <v>0</v>
      </c>
      <c r="K101" s="22">
        <f>K107+K106+K105+K104+K103+K102</f>
        <v>0</v>
      </c>
      <c r="L101" s="22">
        <f>G101+H101+I101+J101+K101</f>
        <v>0</v>
      </c>
      <c r="M101" s="22">
        <f>F101-L101</f>
        <v>0</v>
      </c>
      <c r="N101" s="22">
        <f>N107+N106+N105+N104+N103+N102</f>
        <v>0</v>
      </c>
      <c r="O101" s="6"/>
    </row>
    <row r="102" spans="1:15" x14ac:dyDescent="0.25">
      <c r="A102" s="23" t="s">
        <v>220</v>
      </c>
      <c r="B102" s="23" t="s">
        <v>221</v>
      </c>
      <c r="C102" s="30" t="s">
        <v>222</v>
      </c>
      <c r="D102" s="26">
        <v>4500110</v>
      </c>
      <c r="E102" s="26" t="s">
        <v>223</v>
      </c>
      <c r="F102" s="27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2">
        <f>G102+H102+I102+J102+K102</f>
        <v>0</v>
      </c>
      <c r="M102" s="22">
        <f>F102-L102</f>
        <v>0</v>
      </c>
      <c r="N102" s="29">
        <v>0</v>
      </c>
      <c r="O102" s="7"/>
    </row>
    <row r="103" spans="1:15" x14ac:dyDescent="0.25">
      <c r="A103" s="23" t="s">
        <v>220</v>
      </c>
      <c r="B103" s="23" t="s">
        <v>221</v>
      </c>
      <c r="C103" s="30" t="s">
        <v>224</v>
      </c>
      <c r="D103" s="26">
        <v>4500112</v>
      </c>
      <c r="E103" s="26" t="s">
        <v>225</v>
      </c>
      <c r="F103" s="27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2">
        <f>G103+H103+I103+J103+K103</f>
        <v>0</v>
      </c>
      <c r="M103" s="22">
        <f>F103-L103</f>
        <v>0</v>
      </c>
      <c r="N103" s="29">
        <v>0</v>
      </c>
      <c r="O103" s="7"/>
    </row>
    <row r="104" spans="1:15" x14ac:dyDescent="0.25">
      <c r="A104" s="23" t="s">
        <v>220</v>
      </c>
      <c r="B104" s="23" t="s">
        <v>221</v>
      </c>
      <c r="C104" s="30" t="s">
        <v>226</v>
      </c>
      <c r="D104" s="26">
        <v>4500114</v>
      </c>
      <c r="E104" s="26" t="s">
        <v>227</v>
      </c>
      <c r="F104" s="27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2">
        <f>G104+H104+I104+J104+K104</f>
        <v>0</v>
      </c>
      <c r="M104" s="22">
        <f>F104-L104</f>
        <v>0</v>
      </c>
      <c r="N104" s="29">
        <v>0</v>
      </c>
      <c r="O104" s="7"/>
    </row>
    <row r="105" spans="1:15" x14ac:dyDescent="0.25">
      <c r="A105" s="23" t="s">
        <v>220</v>
      </c>
      <c r="B105" s="23" t="s">
        <v>221</v>
      </c>
      <c r="C105" s="30" t="s">
        <v>228</v>
      </c>
      <c r="D105" s="26">
        <v>4500156</v>
      </c>
      <c r="E105" s="26" t="s">
        <v>229</v>
      </c>
      <c r="F105" s="27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2">
        <f>G105+H105+I105+J105+K105</f>
        <v>0</v>
      </c>
      <c r="M105" s="22">
        <f>F105-L105</f>
        <v>0</v>
      </c>
      <c r="N105" s="29">
        <v>0</v>
      </c>
      <c r="O105" s="7"/>
    </row>
    <row r="106" spans="1:15" ht="33" x14ac:dyDescent="0.25">
      <c r="A106" s="32" t="s">
        <v>230</v>
      </c>
      <c r="B106" s="23" t="s">
        <v>231</v>
      </c>
      <c r="C106" s="30" t="s">
        <v>232</v>
      </c>
      <c r="D106" s="26">
        <v>3101901</v>
      </c>
      <c r="E106" s="33" t="s">
        <v>233</v>
      </c>
      <c r="F106" s="27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2">
        <f>G106+H106+I106+J106+K106</f>
        <v>0</v>
      </c>
      <c r="M106" s="22">
        <f>F106-L106</f>
        <v>0</v>
      </c>
      <c r="N106" s="29">
        <v>0</v>
      </c>
      <c r="O106" s="7"/>
    </row>
    <row r="107" spans="1:15" ht="22.5" x14ac:dyDescent="0.25">
      <c r="A107" s="32" t="s">
        <v>234</v>
      </c>
      <c r="B107" s="23" t="s">
        <v>235</v>
      </c>
      <c r="C107" s="30" t="s">
        <v>236</v>
      </c>
      <c r="D107" s="26">
        <v>3101902</v>
      </c>
      <c r="E107" s="33" t="s">
        <v>237</v>
      </c>
      <c r="F107" s="27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2">
        <f>G107+H107+I107+J107+K107</f>
        <v>0</v>
      </c>
      <c r="M107" s="22">
        <f>F107-L107</f>
        <v>0</v>
      </c>
      <c r="N107" s="29">
        <v>0</v>
      </c>
      <c r="O107" s="7"/>
    </row>
    <row r="108" spans="1:15" x14ac:dyDescent="0.25">
      <c r="A108" s="34" t="s">
        <v>238</v>
      </c>
      <c r="B108" s="19" t="s">
        <v>239</v>
      </c>
      <c r="C108" s="20" t="s">
        <v>2</v>
      </c>
      <c r="D108" s="21" t="s">
        <v>2</v>
      </c>
      <c r="E108" s="35" t="s">
        <v>2</v>
      </c>
      <c r="F108" s="22">
        <f>F129+F128+F127+F126+F125+F124+F123+F122+F121+F120+F119+F118+F117+F116+F115+F114+F113+F112+F111+F110+F109</f>
        <v>1500000</v>
      </c>
      <c r="G108" s="22">
        <f>G129+G128+G127+G126+G125+G124+G123+G122+G121+G120+G119+G118+G117+G116+G115+G114+G113+G112+G111+G110+G109</f>
        <v>0</v>
      </c>
      <c r="H108" s="22">
        <f>H129+H128+H127+H126+H125+H124+H123+H122+H121+H120+H119+H118+H117+H116+H115+H114+H113+H112+H111+H110+H109</f>
        <v>1485041.68</v>
      </c>
      <c r="I108" s="22">
        <f>I129+I128+I127+I126+I125+I124+I123+I122+I121+I120+I119+I118+I117+I116+I115+I114+I113+I112+I111+I110+I109</f>
        <v>11891.79</v>
      </c>
      <c r="J108" s="22">
        <f>J129+J128+J127+J126+J125+J124+J123+J122+J121+J120+J119+J118+J117+J116+J115+J114+J113+J112+J111+J110+J109</f>
        <v>3066.53</v>
      </c>
      <c r="K108" s="22">
        <f>K129+K128+K127+K126+K125+K124+K123+K122+K121+K120+K119+K118+K117+K116+K115+K114+K113+K112+K111+K110+K109</f>
        <v>0</v>
      </c>
      <c r="L108" s="22">
        <f>G108+H108+I108+J108+K108</f>
        <v>1500000</v>
      </c>
      <c r="M108" s="22">
        <f>F108-L108</f>
        <v>0</v>
      </c>
      <c r="N108" s="22">
        <f>N129+N128+N127+N126+N125+N124+N123+N122+N121+N120+N119+N118+N117+N116+N115+N114+N113+N112+N111+N110+N109</f>
        <v>0</v>
      </c>
      <c r="O108" s="6"/>
    </row>
    <row r="109" spans="1:15" ht="22.5" x14ac:dyDescent="0.25">
      <c r="A109" s="32" t="s">
        <v>240</v>
      </c>
      <c r="B109" s="23" t="s">
        <v>241</v>
      </c>
      <c r="C109" s="30" t="s">
        <v>242</v>
      </c>
      <c r="D109" s="26">
        <v>4860105</v>
      </c>
      <c r="E109" s="33" t="s">
        <v>243</v>
      </c>
      <c r="F109" s="27">
        <v>1000000</v>
      </c>
      <c r="G109" s="28">
        <v>0</v>
      </c>
      <c r="H109" s="28">
        <v>1000000</v>
      </c>
      <c r="I109" s="28">
        <v>0</v>
      </c>
      <c r="J109" s="28">
        <v>0</v>
      </c>
      <c r="K109" s="28">
        <v>0</v>
      </c>
      <c r="L109" s="22">
        <f>G109+H109+I109+J109+K109</f>
        <v>1000000</v>
      </c>
      <c r="M109" s="22">
        <f>F109-L109</f>
        <v>0</v>
      </c>
      <c r="N109" s="29">
        <v>0</v>
      </c>
      <c r="O109" s="7"/>
    </row>
    <row r="110" spans="1:15" ht="22.5" x14ac:dyDescent="0.25">
      <c r="A110" s="32" t="s">
        <v>240</v>
      </c>
      <c r="B110" s="23" t="s">
        <v>241</v>
      </c>
      <c r="C110" s="30" t="s">
        <v>244</v>
      </c>
      <c r="D110" s="26">
        <v>4860107</v>
      </c>
      <c r="E110" s="33" t="s">
        <v>245</v>
      </c>
      <c r="F110" s="27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2">
        <f>G110+H110+I110+J110+K110</f>
        <v>0</v>
      </c>
      <c r="M110" s="22">
        <f>F110-L110</f>
        <v>0</v>
      </c>
      <c r="N110" s="29">
        <v>0</v>
      </c>
      <c r="O110" s="7"/>
    </row>
    <row r="111" spans="1:15" ht="22.5" x14ac:dyDescent="0.25">
      <c r="A111" s="36" t="s">
        <v>240</v>
      </c>
      <c r="B111" s="23" t="s">
        <v>241</v>
      </c>
      <c r="C111" s="30" t="s">
        <v>246</v>
      </c>
      <c r="D111" s="26">
        <v>4860122</v>
      </c>
      <c r="E111" s="33" t="s">
        <v>247</v>
      </c>
      <c r="F111" s="27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2">
        <f>G111+H111+I111+J111+K111</f>
        <v>0</v>
      </c>
      <c r="M111" s="22">
        <f>F111-L111</f>
        <v>0</v>
      </c>
      <c r="N111" s="29">
        <v>0</v>
      </c>
      <c r="O111" s="7"/>
    </row>
    <row r="112" spans="1:15" ht="22.5" x14ac:dyDescent="0.25">
      <c r="A112" s="32" t="s">
        <v>248</v>
      </c>
      <c r="B112" s="23" t="s">
        <v>249</v>
      </c>
      <c r="C112" s="24" t="s">
        <v>23</v>
      </c>
      <c r="D112" s="26">
        <v>4860106</v>
      </c>
      <c r="E112" s="33" t="s">
        <v>250</v>
      </c>
      <c r="F112" s="27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2">
        <f>G112+H112+I112+J112+K112</f>
        <v>0</v>
      </c>
      <c r="M112" s="22">
        <f>F112-L112</f>
        <v>0</v>
      </c>
      <c r="N112" s="29">
        <v>0</v>
      </c>
      <c r="O112" s="7"/>
    </row>
    <row r="113" spans="1:15" ht="22.5" x14ac:dyDescent="0.25">
      <c r="A113" s="36" t="s">
        <v>248</v>
      </c>
      <c r="B113" s="23" t="s">
        <v>249</v>
      </c>
      <c r="C113" s="30" t="s">
        <v>251</v>
      </c>
      <c r="D113" s="26">
        <v>4860108</v>
      </c>
      <c r="E113" s="33" t="s">
        <v>252</v>
      </c>
      <c r="F113" s="27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2">
        <f>G113+H113+I113+J113+K113</f>
        <v>0</v>
      </c>
      <c r="M113" s="22">
        <f>F113-L113</f>
        <v>0</v>
      </c>
      <c r="N113" s="29">
        <v>0</v>
      </c>
      <c r="O113" s="7"/>
    </row>
    <row r="114" spans="1:15" ht="22.5" x14ac:dyDescent="0.25">
      <c r="A114" s="36" t="s">
        <v>248</v>
      </c>
      <c r="B114" s="23" t="s">
        <v>249</v>
      </c>
      <c r="C114" s="30" t="s">
        <v>253</v>
      </c>
      <c r="D114" s="26">
        <v>4860109</v>
      </c>
      <c r="E114" s="33" t="s">
        <v>254</v>
      </c>
      <c r="F114" s="27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2">
        <f>G114+H114+I114+J114+K114</f>
        <v>0</v>
      </c>
      <c r="M114" s="22">
        <f>F114-L114</f>
        <v>0</v>
      </c>
      <c r="N114" s="29">
        <v>0</v>
      </c>
      <c r="O114" s="7"/>
    </row>
    <row r="115" spans="1:15" ht="22.5" x14ac:dyDescent="0.25">
      <c r="A115" s="36" t="s">
        <v>248</v>
      </c>
      <c r="B115" s="23" t="s">
        <v>249</v>
      </c>
      <c r="C115" s="30" t="s">
        <v>255</v>
      </c>
      <c r="D115" s="26">
        <v>4860111</v>
      </c>
      <c r="E115" s="33" t="s">
        <v>256</v>
      </c>
      <c r="F115" s="27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2">
        <f>G115+H115+I115+J115+K115</f>
        <v>0</v>
      </c>
      <c r="M115" s="22">
        <f>F115-L115</f>
        <v>0</v>
      </c>
      <c r="N115" s="29">
        <v>0</v>
      </c>
      <c r="O115" s="7"/>
    </row>
    <row r="116" spans="1:15" ht="22.5" x14ac:dyDescent="0.25">
      <c r="A116" s="36" t="s">
        <v>248</v>
      </c>
      <c r="B116" s="23" t="s">
        <v>249</v>
      </c>
      <c r="C116" s="30" t="s">
        <v>257</v>
      </c>
      <c r="D116" s="26">
        <v>4860113</v>
      </c>
      <c r="E116" s="33" t="s">
        <v>258</v>
      </c>
      <c r="F116" s="27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2">
        <f>G116+H116+I116+J116+K116</f>
        <v>0</v>
      </c>
      <c r="M116" s="22">
        <f>F116-L116</f>
        <v>0</v>
      </c>
      <c r="N116" s="29">
        <v>0</v>
      </c>
      <c r="O116" s="7"/>
    </row>
    <row r="117" spans="1:15" ht="22.5" x14ac:dyDescent="0.25">
      <c r="A117" s="36" t="s">
        <v>248</v>
      </c>
      <c r="B117" s="23" t="s">
        <v>249</v>
      </c>
      <c r="C117" s="30" t="s">
        <v>259</v>
      </c>
      <c r="D117" s="26">
        <v>4860118</v>
      </c>
      <c r="E117" s="33" t="s">
        <v>260</v>
      </c>
      <c r="F117" s="27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2">
        <f>G117+H117+I117+J117+K117</f>
        <v>0</v>
      </c>
      <c r="M117" s="22">
        <f>F117-L117</f>
        <v>0</v>
      </c>
      <c r="N117" s="29">
        <v>0</v>
      </c>
      <c r="O117" s="7"/>
    </row>
    <row r="118" spans="1:15" ht="22.5" x14ac:dyDescent="0.25">
      <c r="A118" s="36" t="s">
        <v>248</v>
      </c>
      <c r="B118" s="23" t="s">
        <v>249</v>
      </c>
      <c r="C118" s="30" t="s">
        <v>261</v>
      </c>
      <c r="D118" s="26">
        <v>4860119</v>
      </c>
      <c r="E118" s="33" t="s">
        <v>262</v>
      </c>
      <c r="F118" s="27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2">
        <f>G118+H118+I118+J118+K118</f>
        <v>0</v>
      </c>
      <c r="M118" s="22">
        <f>F118-L118</f>
        <v>0</v>
      </c>
      <c r="N118" s="29">
        <v>0</v>
      </c>
      <c r="O118" s="7"/>
    </row>
    <row r="119" spans="1:15" ht="22.5" x14ac:dyDescent="0.25">
      <c r="A119" s="36" t="s">
        <v>248</v>
      </c>
      <c r="B119" s="23" t="s">
        <v>249</v>
      </c>
      <c r="C119" s="30" t="s">
        <v>263</v>
      </c>
      <c r="D119" s="26">
        <v>4860123</v>
      </c>
      <c r="E119" s="33" t="s">
        <v>264</v>
      </c>
      <c r="F119" s="27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2">
        <f>G119+H119+I119+J119+K119</f>
        <v>0</v>
      </c>
      <c r="M119" s="22">
        <f>F119-L119</f>
        <v>0</v>
      </c>
      <c r="N119" s="29">
        <v>0</v>
      </c>
      <c r="O119" s="7"/>
    </row>
    <row r="120" spans="1:15" ht="22.5" x14ac:dyDescent="0.25">
      <c r="A120" s="36" t="s">
        <v>248</v>
      </c>
      <c r="B120" s="23" t="s">
        <v>249</v>
      </c>
      <c r="C120" s="30" t="s">
        <v>265</v>
      </c>
      <c r="D120" s="26">
        <v>4860124</v>
      </c>
      <c r="E120" s="33" t="s">
        <v>266</v>
      </c>
      <c r="F120" s="27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2">
        <f>G120+H120+I120+J120+K120</f>
        <v>0</v>
      </c>
      <c r="M120" s="22">
        <f>F120-L120</f>
        <v>0</v>
      </c>
      <c r="N120" s="29">
        <v>0</v>
      </c>
      <c r="O120" s="7"/>
    </row>
    <row r="121" spans="1:15" ht="22.5" x14ac:dyDescent="0.25">
      <c r="A121" s="32" t="s">
        <v>267</v>
      </c>
      <c r="B121" s="23" t="s">
        <v>268</v>
      </c>
      <c r="C121" s="30" t="s">
        <v>269</v>
      </c>
      <c r="D121" s="26">
        <v>4860102</v>
      </c>
      <c r="E121" s="33" t="s">
        <v>270</v>
      </c>
      <c r="F121" s="27">
        <v>500000</v>
      </c>
      <c r="G121" s="28">
        <v>0</v>
      </c>
      <c r="H121" s="28">
        <v>485041.68</v>
      </c>
      <c r="I121" s="28">
        <v>11891.79</v>
      </c>
      <c r="J121" s="28">
        <v>3066.53</v>
      </c>
      <c r="K121" s="28">
        <v>0</v>
      </c>
      <c r="L121" s="22">
        <f>G121+H121+I121+J121+K121</f>
        <v>500000</v>
      </c>
      <c r="M121" s="22">
        <f>F121-L121</f>
        <v>0</v>
      </c>
      <c r="N121" s="29">
        <v>0</v>
      </c>
      <c r="O121" s="7"/>
    </row>
    <row r="122" spans="1:15" x14ac:dyDescent="0.25">
      <c r="A122" s="36" t="s">
        <v>267</v>
      </c>
      <c r="B122" s="23" t="s">
        <v>268</v>
      </c>
      <c r="C122" s="30" t="s">
        <v>271</v>
      </c>
      <c r="D122" s="26">
        <v>4860125</v>
      </c>
      <c r="E122" s="33" t="s">
        <v>272</v>
      </c>
      <c r="F122" s="27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2">
        <f>G122+H122+I122+J122+K122</f>
        <v>0</v>
      </c>
      <c r="M122" s="22">
        <f>F122-L122</f>
        <v>0</v>
      </c>
      <c r="N122" s="29">
        <v>0</v>
      </c>
      <c r="O122" s="7"/>
    </row>
    <row r="123" spans="1:15" x14ac:dyDescent="0.25">
      <c r="A123" s="32" t="s">
        <v>273</v>
      </c>
      <c r="B123" s="23" t="s">
        <v>274</v>
      </c>
      <c r="C123" s="24" t="s">
        <v>23</v>
      </c>
      <c r="D123" s="26">
        <v>4860103</v>
      </c>
      <c r="E123" s="33" t="s">
        <v>275</v>
      </c>
      <c r="F123" s="27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2">
        <f>G123+H123+I123+J123+K123</f>
        <v>0</v>
      </c>
      <c r="M123" s="22">
        <f>F123-L123</f>
        <v>0</v>
      </c>
      <c r="N123" s="29">
        <v>0</v>
      </c>
      <c r="O123" s="7"/>
    </row>
    <row r="124" spans="1:15" ht="22.5" x14ac:dyDescent="0.25">
      <c r="A124" s="36" t="s">
        <v>273</v>
      </c>
      <c r="B124" s="23" t="s">
        <v>274</v>
      </c>
      <c r="C124" s="30" t="s">
        <v>276</v>
      </c>
      <c r="D124" s="26">
        <v>4860115</v>
      </c>
      <c r="E124" s="33" t="s">
        <v>277</v>
      </c>
      <c r="F124" s="27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2">
        <f>G124+H124+I124+J124+K124</f>
        <v>0</v>
      </c>
      <c r="M124" s="22">
        <f>F124-L124</f>
        <v>0</v>
      </c>
      <c r="N124" s="29">
        <v>0</v>
      </c>
      <c r="O124" s="7"/>
    </row>
    <row r="125" spans="1:15" ht="22.5" x14ac:dyDescent="0.25">
      <c r="A125" s="36" t="s">
        <v>273</v>
      </c>
      <c r="B125" s="23" t="s">
        <v>274</v>
      </c>
      <c r="C125" s="30" t="s">
        <v>278</v>
      </c>
      <c r="D125" s="26">
        <v>4860120</v>
      </c>
      <c r="E125" s="33" t="s">
        <v>279</v>
      </c>
      <c r="F125" s="27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2">
        <f>G125+H125+I125+J125+K125</f>
        <v>0</v>
      </c>
      <c r="M125" s="22">
        <f>F125-L125</f>
        <v>0</v>
      </c>
      <c r="N125" s="29">
        <v>0</v>
      </c>
      <c r="O125" s="7"/>
    </row>
    <row r="126" spans="1:15" x14ac:dyDescent="0.25">
      <c r="A126" s="36" t="s">
        <v>267</v>
      </c>
      <c r="B126" s="23" t="s">
        <v>268</v>
      </c>
      <c r="C126" s="30" t="s">
        <v>280</v>
      </c>
      <c r="D126" s="26">
        <v>4860121</v>
      </c>
      <c r="E126" s="33" t="s">
        <v>281</v>
      </c>
      <c r="F126" s="27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2">
        <f>G126+H126+I126+J126+K126</f>
        <v>0</v>
      </c>
      <c r="M126" s="22">
        <f>F126-L126</f>
        <v>0</v>
      </c>
      <c r="N126" s="29">
        <v>0</v>
      </c>
      <c r="O126" s="7"/>
    </row>
    <row r="127" spans="1:15" x14ac:dyDescent="0.25">
      <c r="A127" s="32" t="s">
        <v>282</v>
      </c>
      <c r="B127" s="23" t="s">
        <v>283</v>
      </c>
      <c r="C127" s="30" t="s">
        <v>284</v>
      </c>
      <c r="D127" s="26">
        <v>4860104</v>
      </c>
      <c r="E127" s="33" t="s">
        <v>285</v>
      </c>
      <c r="F127" s="27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2">
        <f>G127+H127+I127+J127+K127</f>
        <v>0</v>
      </c>
      <c r="M127" s="22">
        <f>F127-L127</f>
        <v>0</v>
      </c>
      <c r="N127" s="29">
        <v>0</v>
      </c>
      <c r="O127" s="7"/>
    </row>
    <row r="128" spans="1:15" x14ac:dyDescent="0.25">
      <c r="A128" s="36" t="s">
        <v>282</v>
      </c>
      <c r="B128" s="23" t="s">
        <v>283</v>
      </c>
      <c r="C128" s="30" t="s">
        <v>286</v>
      </c>
      <c r="D128" s="26">
        <v>4860116</v>
      </c>
      <c r="E128" s="33" t="s">
        <v>287</v>
      </c>
      <c r="F128" s="27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2">
        <f>G128+H128+I128+J128+K128</f>
        <v>0</v>
      </c>
      <c r="M128" s="22">
        <f>F128-L128</f>
        <v>0</v>
      </c>
      <c r="N128" s="29">
        <v>0</v>
      </c>
      <c r="O128" s="7"/>
    </row>
    <row r="129" spans="1:15" ht="22.5" x14ac:dyDescent="0.25">
      <c r="A129" s="36" t="s">
        <v>282</v>
      </c>
      <c r="B129" s="23" t="s">
        <v>283</v>
      </c>
      <c r="C129" s="30" t="s">
        <v>288</v>
      </c>
      <c r="D129" s="26">
        <v>4860117</v>
      </c>
      <c r="E129" s="33" t="s">
        <v>289</v>
      </c>
      <c r="F129" s="27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2">
        <f>G129+H129+I129+J129+K129</f>
        <v>0</v>
      </c>
      <c r="M129" s="22">
        <f>F129-L129</f>
        <v>0</v>
      </c>
      <c r="N129" s="29">
        <v>0</v>
      </c>
      <c r="O129" s="7"/>
    </row>
    <row r="130" spans="1:15" x14ac:dyDescent="0.25">
      <c r="A130" s="37">
        <v>0</v>
      </c>
      <c r="B130" s="38">
        <v>0</v>
      </c>
      <c r="C130" s="39" t="s">
        <v>23</v>
      </c>
      <c r="D130" s="40" t="s">
        <v>290</v>
      </c>
      <c r="E130" s="41" t="s">
        <v>291</v>
      </c>
      <c r="F130" s="42">
        <f>F7+F59+F93+F101+F108</f>
        <v>943378762.49000001</v>
      </c>
      <c r="G130" s="42">
        <f>G7+G59+G93+G101+G108</f>
        <v>319628829.54999995</v>
      </c>
      <c r="H130" s="42">
        <f>H7+H59+H93+H101+H108</f>
        <v>548969692.16999996</v>
      </c>
      <c r="I130" s="42">
        <f>I7+I59+I93+I101+I108</f>
        <v>26703542.849999998</v>
      </c>
      <c r="J130" s="42">
        <f>J7+J59+J93+J101+J108</f>
        <v>48076697.920000002</v>
      </c>
      <c r="K130" s="42">
        <f>K7+K59+K93+K101+K108</f>
        <v>0</v>
      </c>
      <c r="L130" s="42">
        <f>L7+L59+L93+L101+L108</f>
        <v>943378762.49000013</v>
      </c>
      <c r="M130" s="42">
        <f>M7+M59+M93+M101+M108</f>
        <v>0</v>
      </c>
      <c r="N130" s="42">
        <f>N7+N59+N93+N101+N108</f>
        <v>0</v>
      </c>
      <c r="O130" s="8"/>
    </row>
    <row r="133" spans="1:15" x14ac:dyDescent="0.25">
      <c r="A133" s="43" t="s">
        <v>292</v>
      </c>
      <c r="B133" s="43" t="s">
        <v>293</v>
      </c>
      <c r="C133" s="44" t="s">
        <v>2</v>
      </c>
      <c r="D133" s="12" t="s">
        <v>2</v>
      </c>
      <c r="E133" s="44" t="s">
        <v>2</v>
      </c>
      <c r="F133" s="22">
        <f>F216+F215+F214+F213+F212+F211+F210+F209+F208+F207+F206+F205+F204+F203+F202+F201+F200+F199+F198+F197+F196+F195+F194+F193+F192+F191+F190+F189+F188+F187+F186+F185+F184+F183+F182+F181+F180+F179+F178+F177+F176+F175+F174+F173+F172+F171+F170+F169+F168+F167+F166+F165+F164+F163+F162+F161+F160+F159+F158+F157+F156+F155+F154+F153+F152+F151+F150+F149+F148+F147+F146+F145+F144+F143+F142+F141+F140+F139+F138+F137+F136+F135+F134</f>
        <v>43914278.760000005</v>
      </c>
      <c r="G133" s="22">
        <f>G216+G215+G214+G213+G212+G211+G210+G209+G208+G207+G206+G205+G204+G203+G202+G201+G200+G199+G198+G197+G196+G195+G194+G193+G192+G191+G190+G189+G188+G187+G186+G185+G184+G183+G182+G181+G180+G179+G178+G177+G176+G175+G174+G173+G172+G171+G170+G169+G168+G167+G166+G165+G164+G163+G162+G161+G160+G159+G158+G157+G156+G155+G154+G153+G152+G151+G150+G149+G148+G147+G146+G145+G144+G143+G142+G141+G140+G139+G138+G137+G136+G135+G134</f>
        <v>14431078.629999999</v>
      </c>
      <c r="H133" s="22">
        <f>H216+H215+H214+H213+H212+H211+H210+H209+H208+H207+H206+H205+H204+H203+H202+H201+H200+H199+H198+H197+H196+H195+H194+H193+H192+H191+H190+H189+H188+H187+H186+H185+H184+H183+H182+H181+H180+H179+H178+H177+H176+H175+H174+H173+H172+H171+H170+H169+H168+H167+H166+H165+H164+H163+H162+H161+H160+H159+H158+H157+H156+H155+H154+H153+H152+H151+H150+H149+H148+H147+H146+H145+H144+H143+H142+H141+H140+H139+H138+H137+H136+H135+H134</f>
        <v>29450210.390000001</v>
      </c>
      <c r="I133" s="22">
        <f>I216+I215+I214+I213+I212+I211+I210+I209+I208+I207+I206+I205+I204+I203+I202+I201+I200+I199+I198+I197+I196+I195+I194+I193+I192+I191+I190+I189+I188+I187+I186+I185+I184+I183+I182+I181+I180+I179+I178+I177+I176+I175+I174+I173+I172+I171+I170+I169+I168+I167+I166+I165+I164+I163+I162+I161+I160+I159+I158+I157+I156+I155+I154+I153+I152+I151+I150+I149+I148+I147+I146+I145+I144+I143+I142+I141+I140+I139+I138+I137+I136+I135+I134</f>
        <v>32989.74</v>
      </c>
      <c r="J133" s="22">
        <f>J216+J215+J214+J213+J212+J211+J210+J209+J208+J207+J206+J205+J204+J203+J202+J201+J200+J199+J198+J197+J196+J195+J194+J193+J192+J191+J190+J189+J188+J187+J186+J185+J184+J183+J182+J181+J180+J179+J178+J177+J176+J175+J174+J173+J172+J171+J170+J169+J168+J167+J166+J165+J164+J163+J162+J161+J160+J159+J158+J157+J156+J155+J154+J153+J152+J151+J150+J149+J148+J147+J146+J145+J144+J143+J142+J141+J140+J139+J138+J137+J136+J135+J134</f>
        <v>0</v>
      </c>
      <c r="K133" s="22">
        <f>K216+K215+K214+K213+K212+K211+K210+K209+K208+K207+K206+K205+K204+K203+K202+K201+K200+K199+K198+K197+K196+K195+K194+K193+K192+K191+K190+K189+K188+K187+K186+K185+K184+K183+K182+K181+K180+K179+K178+K177+K176+K175+K174+K173+K172+K171+K170+K169+K168+K167+K166+K165+K164+K163+K162+K161+K160+K159+K158+K157+K156+K155+K154+K153+K152+K151+K150+K149+K148+K147+K146+K145+K144+K143+K142+K141+K140+K139+K138+K137+K136+K135+K134</f>
        <v>0</v>
      </c>
      <c r="L133" s="22">
        <f>G133+H133+I133+J133+K133</f>
        <v>43914278.759999998</v>
      </c>
      <c r="M133" s="22">
        <f>F133-L133</f>
        <v>0</v>
      </c>
      <c r="N133" s="22">
        <f>N216+N215+N214+N213+N212+N211+N210+N209+N208+N207+N206+N205+N204+N203+N202+N201+N200+N199+N198+N197+N196+N195+N194+N193+N192+N191+N190+N189+N188+N187+N186+N185+N184+N183+N182+N181+N180+N179+N178+N177+N176+N175+N174+N173+N172+N171+N170+N169+N168+N167+N166+N165+N164+N163+N162+N161+N160+N159+N158+N157+N156+N155+N154+N153+N152+N151+N150+N149+N148+N147+N146+N145+N144+N143+N142+N141+N140+N139+N138+N137+N136+N135+N134</f>
        <v>0</v>
      </c>
      <c r="O133" s="23" t="s">
        <v>2</v>
      </c>
    </row>
    <row r="134" spans="1:15" x14ac:dyDescent="0.25">
      <c r="A134" s="30" t="s">
        <v>294</v>
      </c>
      <c r="B134" s="30" t="s">
        <v>293</v>
      </c>
      <c r="C134" s="30" t="s">
        <v>295</v>
      </c>
      <c r="D134" s="25">
        <v>4500211</v>
      </c>
      <c r="E134" s="30" t="s">
        <v>296</v>
      </c>
      <c r="F134" s="27">
        <v>7862388.1299999999</v>
      </c>
      <c r="G134" s="28">
        <v>7862388.1299999999</v>
      </c>
      <c r="H134" s="28">
        <v>0</v>
      </c>
      <c r="I134" s="28">
        <v>0</v>
      </c>
      <c r="J134" s="28">
        <v>0</v>
      </c>
      <c r="K134" s="28">
        <v>0</v>
      </c>
      <c r="L134" s="22">
        <f>G134+H134+I134+J134+K134</f>
        <v>7862388.1299999999</v>
      </c>
      <c r="M134" s="22">
        <f>F134-L134</f>
        <v>0</v>
      </c>
      <c r="N134" s="29">
        <v>0</v>
      </c>
      <c r="O134" s="23" t="s">
        <v>2</v>
      </c>
    </row>
    <row r="135" spans="1:15" x14ac:dyDescent="0.25">
      <c r="A135" s="30" t="s">
        <v>294</v>
      </c>
      <c r="B135" s="30" t="s">
        <v>293</v>
      </c>
      <c r="C135" s="30" t="s">
        <v>297</v>
      </c>
      <c r="D135" s="25">
        <v>4500253</v>
      </c>
      <c r="E135" s="30" t="s">
        <v>298</v>
      </c>
      <c r="F135" s="27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2">
        <f>G135+H135+I135+J135+K135</f>
        <v>0</v>
      </c>
      <c r="M135" s="22">
        <f>F135-L135</f>
        <v>0</v>
      </c>
      <c r="N135" s="29">
        <v>0</v>
      </c>
      <c r="O135" s="23" t="s">
        <v>2</v>
      </c>
    </row>
    <row r="136" spans="1:15" x14ac:dyDescent="0.25">
      <c r="A136" s="30" t="s">
        <v>294</v>
      </c>
      <c r="B136" s="30" t="s">
        <v>293</v>
      </c>
      <c r="C136" s="30" t="s">
        <v>299</v>
      </c>
      <c r="D136" s="25">
        <v>4501207</v>
      </c>
      <c r="E136" s="30" t="s">
        <v>300</v>
      </c>
      <c r="F136" s="27">
        <v>16037939.66</v>
      </c>
      <c r="G136" s="28">
        <v>0</v>
      </c>
      <c r="H136" s="28">
        <v>16037939.66</v>
      </c>
      <c r="I136" s="28">
        <v>0</v>
      </c>
      <c r="J136" s="28">
        <v>0</v>
      </c>
      <c r="K136" s="28">
        <v>0</v>
      </c>
      <c r="L136" s="22">
        <f>G136+H136+I136+J136+K136</f>
        <v>16037939.66</v>
      </c>
      <c r="M136" s="22">
        <f>F136-L136</f>
        <v>0</v>
      </c>
      <c r="N136" s="29">
        <v>0</v>
      </c>
      <c r="O136" s="23" t="s">
        <v>2</v>
      </c>
    </row>
    <row r="137" spans="1:15" x14ac:dyDescent="0.25">
      <c r="A137" s="30" t="s">
        <v>294</v>
      </c>
      <c r="B137" s="30" t="s">
        <v>293</v>
      </c>
      <c r="C137" s="30" t="s">
        <v>301</v>
      </c>
      <c r="D137" s="25">
        <v>4501208</v>
      </c>
      <c r="E137" s="30" t="s">
        <v>302</v>
      </c>
      <c r="F137" s="27">
        <v>5102591.3099999996</v>
      </c>
      <c r="G137" s="28">
        <v>0</v>
      </c>
      <c r="H137" s="28">
        <v>5102591.3099999996</v>
      </c>
      <c r="I137" s="28">
        <v>0</v>
      </c>
      <c r="J137" s="28">
        <v>0</v>
      </c>
      <c r="K137" s="28">
        <v>0</v>
      </c>
      <c r="L137" s="22">
        <f>G137+H137+I137+J137+K137</f>
        <v>5102591.3099999996</v>
      </c>
      <c r="M137" s="22">
        <f>F137-L137</f>
        <v>0</v>
      </c>
      <c r="N137" s="29">
        <v>0</v>
      </c>
      <c r="O137" s="23" t="s">
        <v>2</v>
      </c>
    </row>
    <row r="138" spans="1:15" x14ac:dyDescent="0.25">
      <c r="A138" s="30" t="s">
        <v>294</v>
      </c>
      <c r="B138" s="30" t="s">
        <v>293</v>
      </c>
      <c r="C138" s="30" t="s">
        <v>303</v>
      </c>
      <c r="D138" s="25">
        <v>4501209</v>
      </c>
      <c r="E138" s="30" t="s">
        <v>304</v>
      </c>
      <c r="F138" s="27">
        <v>3423909.17</v>
      </c>
      <c r="G138" s="28">
        <v>0</v>
      </c>
      <c r="H138" s="28">
        <v>3423909.17</v>
      </c>
      <c r="I138" s="28">
        <v>0</v>
      </c>
      <c r="J138" s="28">
        <v>0</v>
      </c>
      <c r="K138" s="28">
        <v>0</v>
      </c>
      <c r="L138" s="22">
        <f>G138+H138+I138+J138+K138</f>
        <v>3423909.17</v>
      </c>
      <c r="M138" s="22">
        <f>F138-L138</f>
        <v>0</v>
      </c>
      <c r="N138" s="29">
        <v>0</v>
      </c>
      <c r="O138" s="23" t="s">
        <v>2</v>
      </c>
    </row>
    <row r="139" spans="1:15" x14ac:dyDescent="0.25">
      <c r="A139" s="45" t="s">
        <v>294</v>
      </c>
      <c r="B139" s="30" t="s">
        <v>293</v>
      </c>
      <c r="C139" s="30" t="s">
        <v>305</v>
      </c>
      <c r="D139" s="25">
        <v>4501222</v>
      </c>
      <c r="E139" s="30" t="s">
        <v>306</v>
      </c>
      <c r="F139" s="27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2">
        <f>G139+H139+I139+J139+K139</f>
        <v>0</v>
      </c>
      <c r="M139" s="22">
        <f>F139-L139</f>
        <v>0</v>
      </c>
      <c r="N139" s="29">
        <v>0</v>
      </c>
      <c r="O139" s="23" t="s">
        <v>2</v>
      </c>
    </row>
    <row r="140" spans="1:15" x14ac:dyDescent="0.25">
      <c r="A140" s="30" t="s">
        <v>307</v>
      </c>
      <c r="B140" s="30" t="s">
        <v>308</v>
      </c>
      <c r="C140" s="24" t="s">
        <v>23</v>
      </c>
      <c r="D140" s="25">
        <v>4500254</v>
      </c>
      <c r="E140" s="30" t="s">
        <v>309</v>
      </c>
      <c r="F140" s="27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2">
        <f>G140+H140+I140+J140+K140</f>
        <v>0</v>
      </c>
      <c r="M140" s="22">
        <f>F140-L140</f>
        <v>0</v>
      </c>
      <c r="N140" s="29">
        <v>0</v>
      </c>
      <c r="O140" s="23" t="s">
        <v>2</v>
      </c>
    </row>
    <row r="141" spans="1:15" x14ac:dyDescent="0.25">
      <c r="A141" s="30" t="s">
        <v>307</v>
      </c>
      <c r="B141" s="30" t="s">
        <v>308</v>
      </c>
      <c r="C141" s="30" t="s">
        <v>310</v>
      </c>
      <c r="D141" s="25">
        <v>4501201</v>
      </c>
      <c r="E141" s="30" t="s">
        <v>311</v>
      </c>
      <c r="F141" s="27">
        <v>1019454.24</v>
      </c>
      <c r="G141" s="28">
        <v>0</v>
      </c>
      <c r="H141" s="28">
        <v>1019454.24</v>
      </c>
      <c r="I141" s="28">
        <v>0</v>
      </c>
      <c r="J141" s="28">
        <v>0</v>
      </c>
      <c r="K141" s="28">
        <v>0</v>
      </c>
      <c r="L141" s="22">
        <f>G141+H141+I141+J141+K141</f>
        <v>1019454.24</v>
      </c>
      <c r="M141" s="22">
        <f>F141-L141</f>
        <v>0</v>
      </c>
      <c r="N141" s="29">
        <v>0</v>
      </c>
      <c r="O141" s="23" t="s">
        <v>2</v>
      </c>
    </row>
    <row r="142" spans="1:15" x14ac:dyDescent="0.25">
      <c r="A142" s="30" t="s">
        <v>307</v>
      </c>
      <c r="B142" s="30" t="s">
        <v>308</v>
      </c>
      <c r="C142" s="30" t="s">
        <v>312</v>
      </c>
      <c r="D142" s="25">
        <v>4501203</v>
      </c>
      <c r="E142" s="30" t="s">
        <v>313</v>
      </c>
      <c r="F142" s="27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2">
        <f>G142+H142+I142+J142+K142</f>
        <v>0</v>
      </c>
      <c r="M142" s="22">
        <f>F142-L142</f>
        <v>0</v>
      </c>
      <c r="N142" s="29">
        <v>0</v>
      </c>
      <c r="O142" s="23" t="s">
        <v>2</v>
      </c>
    </row>
    <row r="143" spans="1:15" x14ac:dyDescent="0.25">
      <c r="A143" s="30" t="s">
        <v>307</v>
      </c>
      <c r="B143" s="30" t="s">
        <v>308</v>
      </c>
      <c r="C143" s="30" t="s">
        <v>314</v>
      </c>
      <c r="D143" s="25">
        <v>4501308</v>
      </c>
      <c r="E143" s="30" t="s">
        <v>315</v>
      </c>
      <c r="F143" s="27">
        <v>2629319.1800000002</v>
      </c>
      <c r="G143" s="28">
        <v>2132696.9</v>
      </c>
      <c r="H143" s="28">
        <v>496622.28</v>
      </c>
      <c r="I143" s="28">
        <v>0</v>
      </c>
      <c r="J143" s="28">
        <v>0</v>
      </c>
      <c r="K143" s="28">
        <v>0</v>
      </c>
      <c r="L143" s="22">
        <f>G143+H143+I143+J143+K143</f>
        <v>2629319.1799999997</v>
      </c>
      <c r="M143" s="22">
        <f>F143-L143</f>
        <v>0</v>
      </c>
      <c r="N143" s="29">
        <v>0</v>
      </c>
      <c r="O143" s="23" t="s">
        <v>2</v>
      </c>
    </row>
    <row r="144" spans="1:15" x14ac:dyDescent="0.25">
      <c r="A144" s="30" t="s">
        <v>307</v>
      </c>
      <c r="B144" s="30" t="s">
        <v>308</v>
      </c>
      <c r="C144" s="30" t="s">
        <v>316</v>
      </c>
      <c r="D144" s="25">
        <v>4501317</v>
      </c>
      <c r="E144" s="30" t="s">
        <v>317</v>
      </c>
      <c r="F144" s="27">
        <v>52202.19</v>
      </c>
      <c r="G144" s="28">
        <v>0</v>
      </c>
      <c r="H144" s="28">
        <v>52202.19</v>
      </c>
      <c r="I144" s="28">
        <v>0</v>
      </c>
      <c r="J144" s="28">
        <v>0</v>
      </c>
      <c r="K144" s="28">
        <v>0</v>
      </c>
      <c r="L144" s="22">
        <f>G144+H144+I144+J144+K144</f>
        <v>52202.19</v>
      </c>
      <c r="M144" s="22">
        <f>F144-L144</f>
        <v>0</v>
      </c>
      <c r="N144" s="29">
        <v>0</v>
      </c>
      <c r="O144" s="23" t="s">
        <v>2</v>
      </c>
    </row>
    <row r="145" spans="1:15" x14ac:dyDescent="0.25">
      <c r="A145" s="45" t="s">
        <v>307</v>
      </c>
      <c r="B145" s="30" t="s">
        <v>318</v>
      </c>
      <c r="C145" s="30" t="s">
        <v>319</v>
      </c>
      <c r="D145" s="25">
        <v>4501224</v>
      </c>
      <c r="E145" s="30" t="s">
        <v>320</v>
      </c>
      <c r="F145" s="27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2">
        <f>G145+H145+I145+J145+K145</f>
        <v>0</v>
      </c>
      <c r="M145" s="22">
        <f>F145-L145</f>
        <v>0</v>
      </c>
      <c r="N145" s="29">
        <v>0</v>
      </c>
      <c r="O145" s="23" t="s">
        <v>2</v>
      </c>
    </row>
    <row r="146" spans="1:15" x14ac:dyDescent="0.25">
      <c r="A146" s="30" t="s">
        <v>321</v>
      </c>
      <c r="B146" s="30" t="s">
        <v>318</v>
      </c>
      <c r="C146" s="30" t="s">
        <v>322</v>
      </c>
      <c r="D146" s="25">
        <v>4501309</v>
      </c>
      <c r="E146" s="30" t="s">
        <v>323</v>
      </c>
      <c r="F146" s="27">
        <v>656467.06999999995</v>
      </c>
      <c r="G146" s="28">
        <v>656467.06999999995</v>
      </c>
      <c r="H146" s="28">
        <v>0</v>
      </c>
      <c r="I146" s="28">
        <v>0</v>
      </c>
      <c r="J146" s="28">
        <v>0</v>
      </c>
      <c r="K146" s="28">
        <v>0</v>
      </c>
      <c r="L146" s="22">
        <f>G146+H146+I146+J146+K146</f>
        <v>656467.06999999995</v>
      </c>
      <c r="M146" s="22">
        <f>F146-L146</f>
        <v>0</v>
      </c>
      <c r="N146" s="29">
        <v>0</v>
      </c>
      <c r="O146" s="23" t="s">
        <v>2</v>
      </c>
    </row>
    <row r="147" spans="1:15" x14ac:dyDescent="0.25">
      <c r="A147" s="30" t="s">
        <v>321</v>
      </c>
      <c r="B147" s="30" t="s">
        <v>318</v>
      </c>
      <c r="C147" s="30" t="s">
        <v>324</v>
      </c>
      <c r="D147" s="25">
        <v>4501318</v>
      </c>
      <c r="E147" s="30" t="s">
        <v>325</v>
      </c>
      <c r="F147" s="27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2">
        <f>G147+H147+I147+J147+K147</f>
        <v>0</v>
      </c>
      <c r="M147" s="22">
        <f>F147-L147</f>
        <v>0</v>
      </c>
      <c r="N147" s="29">
        <v>0</v>
      </c>
      <c r="O147" s="23" t="s">
        <v>2</v>
      </c>
    </row>
    <row r="148" spans="1:15" x14ac:dyDescent="0.25">
      <c r="A148" s="30" t="s">
        <v>326</v>
      </c>
      <c r="B148" s="30" t="s">
        <v>327</v>
      </c>
      <c r="C148" s="30" t="s">
        <v>328</v>
      </c>
      <c r="D148" s="25">
        <v>4500270</v>
      </c>
      <c r="E148" s="30" t="s">
        <v>329</v>
      </c>
      <c r="F148" s="27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2">
        <f>G148+H148+I148+J148+K148</f>
        <v>0</v>
      </c>
      <c r="M148" s="22">
        <f>F148-L148</f>
        <v>0</v>
      </c>
      <c r="N148" s="29">
        <v>0</v>
      </c>
      <c r="O148" s="23" t="s">
        <v>2</v>
      </c>
    </row>
    <row r="149" spans="1:15" x14ac:dyDescent="0.25">
      <c r="A149" s="30" t="s">
        <v>330</v>
      </c>
      <c r="B149" s="30" t="s">
        <v>331</v>
      </c>
      <c r="C149" s="30" t="s">
        <v>332</v>
      </c>
      <c r="D149" s="25">
        <v>4500244</v>
      </c>
      <c r="E149" s="30" t="s">
        <v>333</v>
      </c>
      <c r="F149" s="27">
        <v>1181755.1000000001</v>
      </c>
      <c r="G149" s="28">
        <v>1181755.1000000001</v>
      </c>
      <c r="H149" s="28">
        <v>0</v>
      </c>
      <c r="I149" s="28">
        <v>0</v>
      </c>
      <c r="J149" s="28">
        <v>0</v>
      </c>
      <c r="K149" s="28">
        <v>0</v>
      </c>
      <c r="L149" s="22">
        <f>G149+H149+I149+J149+K149</f>
        <v>1181755.1000000001</v>
      </c>
      <c r="M149" s="22">
        <f>F149-L149</f>
        <v>0</v>
      </c>
      <c r="N149" s="29">
        <v>0</v>
      </c>
      <c r="O149" s="23" t="s">
        <v>2</v>
      </c>
    </row>
    <row r="150" spans="1:15" x14ac:dyDescent="0.25">
      <c r="A150" s="30" t="s">
        <v>330</v>
      </c>
      <c r="B150" s="30" t="s">
        <v>331</v>
      </c>
      <c r="C150" s="30" t="s">
        <v>334</v>
      </c>
      <c r="D150" s="25">
        <v>4501213</v>
      </c>
      <c r="E150" s="30" t="s">
        <v>335</v>
      </c>
      <c r="F150" s="27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2">
        <f>G150+H150+I150+J150+K150</f>
        <v>0</v>
      </c>
      <c r="M150" s="22">
        <f>F150-L150</f>
        <v>0</v>
      </c>
      <c r="N150" s="29">
        <v>0</v>
      </c>
      <c r="O150" s="23" t="s">
        <v>2</v>
      </c>
    </row>
    <row r="151" spans="1:15" x14ac:dyDescent="0.25">
      <c r="A151" s="30" t="s">
        <v>330</v>
      </c>
      <c r="B151" s="30" t="s">
        <v>331</v>
      </c>
      <c r="C151" s="30" t="s">
        <v>336</v>
      </c>
      <c r="D151" s="25">
        <v>4501214</v>
      </c>
      <c r="E151" s="30" t="s">
        <v>337</v>
      </c>
      <c r="F151" s="27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2">
        <f>G151+H151+I151+J151+K151</f>
        <v>0</v>
      </c>
      <c r="M151" s="22">
        <f>F151-L151</f>
        <v>0</v>
      </c>
      <c r="N151" s="29">
        <v>0</v>
      </c>
      <c r="O151" s="23" t="s">
        <v>2</v>
      </c>
    </row>
    <row r="152" spans="1:15" x14ac:dyDescent="0.25">
      <c r="A152" s="30" t="s">
        <v>330</v>
      </c>
      <c r="B152" s="30" t="s">
        <v>331</v>
      </c>
      <c r="C152" s="30" t="s">
        <v>338</v>
      </c>
      <c r="D152" s="25">
        <v>4501215</v>
      </c>
      <c r="E152" s="30" t="s">
        <v>339</v>
      </c>
      <c r="F152" s="27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2">
        <f>G152+H152+I152+J152+K152</f>
        <v>0</v>
      </c>
      <c r="M152" s="22">
        <f>F152-L152</f>
        <v>0</v>
      </c>
      <c r="N152" s="29">
        <v>0</v>
      </c>
      <c r="O152" s="23" t="s">
        <v>2</v>
      </c>
    </row>
    <row r="153" spans="1:15" x14ac:dyDescent="0.25">
      <c r="A153" s="30" t="s">
        <v>340</v>
      </c>
      <c r="B153" s="30" t="s">
        <v>341</v>
      </c>
      <c r="C153" s="30" t="s">
        <v>342</v>
      </c>
      <c r="D153" s="25">
        <v>4500203</v>
      </c>
      <c r="E153" s="30" t="s">
        <v>343</v>
      </c>
      <c r="F153" s="27">
        <v>118921</v>
      </c>
      <c r="G153" s="28">
        <v>0</v>
      </c>
      <c r="H153" s="28">
        <v>118921</v>
      </c>
      <c r="I153" s="28">
        <v>0</v>
      </c>
      <c r="J153" s="28">
        <v>0</v>
      </c>
      <c r="K153" s="28">
        <v>0</v>
      </c>
      <c r="L153" s="22">
        <f>G153+H153+I153+J153+K153</f>
        <v>118921</v>
      </c>
      <c r="M153" s="22">
        <f>F153-L153</f>
        <v>0</v>
      </c>
      <c r="N153" s="29">
        <v>0</v>
      </c>
      <c r="O153" s="23" t="s">
        <v>2</v>
      </c>
    </row>
    <row r="154" spans="1:15" x14ac:dyDescent="0.25">
      <c r="A154" s="30" t="s">
        <v>344</v>
      </c>
      <c r="B154" s="30" t="s">
        <v>345</v>
      </c>
      <c r="C154" s="30" t="s">
        <v>346</v>
      </c>
      <c r="D154" s="25">
        <v>4500245</v>
      </c>
      <c r="E154" s="30" t="s">
        <v>347</v>
      </c>
      <c r="F154" s="27">
        <v>794813.28</v>
      </c>
      <c r="G154" s="28">
        <v>0</v>
      </c>
      <c r="H154" s="28">
        <v>794813.28</v>
      </c>
      <c r="I154" s="28">
        <v>0</v>
      </c>
      <c r="J154" s="28">
        <v>0</v>
      </c>
      <c r="K154" s="28">
        <v>0</v>
      </c>
      <c r="L154" s="22">
        <f>G154+H154+I154+J154+K154</f>
        <v>794813.28</v>
      </c>
      <c r="M154" s="22">
        <f>F154-L154</f>
        <v>0</v>
      </c>
      <c r="N154" s="29">
        <v>0</v>
      </c>
      <c r="O154" s="23" t="s">
        <v>2</v>
      </c>
    </row>
    <row r="155" spans="1:15" x14ac:dyDescent="0.25">
      <c r="A155" s="30" t="s">
        <v>348</v>
      </c>
      <c r="B155" s="30" t="s">
        <v>349</v>
      </c>
      <c r="C155" s="30" t="s">
        <v>350</v>
      </c>
      <c r="D155" s="25">
        <v>4500249</v>
      </c>
      <c r="E155" s="30" t="s">
        <v>351</v>
      </c>
      <c r="F155" s="27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2">
        <f>G155+H155+I155+J155+K155</f>
        <v>0</v>
      </c>
      <c r="M155" s="22">
        <f>F155-L155</f>
        <v>0</v>
      </c>
      <c r="N155" s="29">
        <v>0</v>
      </c>
      <c r="O155" s="23" t="s">
        <v>2</v>
      </c>
    </row>
    <row r="156" spans="1:15" x14ac:dyDescent="0.25">
      <c r="A156" s="30" t="s">
        <v>352</v>
      </c>
      <c r="B156" s="30" t="s">
        <v>353</v>
      </c>
      <c r="C156" s="30" t="s">
        <v>354</v>
      </c>
      <c r="D156" s="25">
        <v>4500268</v>
      </c>
      <c r="E156" s="30" t="s">
        <v>355</v>
      </c>
      <c r="F156" s="27">
        <v>0</v>
      </c>
      <c r="G156" s="28">
        <v>0</v>
      </c>
      <c r="H156" s="28">
        <v>0</v>
      </c>
      <c r="I156" s="28">
        <v>0</v>
      </c>
      <c r="J156" s="28">
        <v>0</v>
      </c>
      <c r="K156" s="28">
        <v>0</v>
      </c>
      <c r="L156" s="22">
        <f>G156+H156+I156+J156+K156</f>
        <v>0</v>
      </c>
      <c r="M156" s="22">
        <f>F156-L156</f>
        <v>0</v>
      </c>
      <c r="N156" s="29">
        <v>0</v>
      </c>
      <c r="O156" s="23" t="s">
        <v>2</v>
      </c>
    </row>
    <row r="157" spans="1:15" x14ac:dyDescent="0.25">
      <c r="A157" s="45" t="s">
        <v>356</v>
      </c>
      <c r="B157" s="30" t="s">
        <v>357</v>
      </c>
      <c r="C157" s="30" t="s">
        <v>358</v>
      </c>
      <c r="D157" s="25">
        <v>4500294</v>
      </c>
      <c r="E157" s="30" t="s">
        <v>359</v>
      </c>
      <c r="F157" s="27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2">
        <f>G157+H157+I157+J157+K157</f>
        <v>0</v>
      </c>
      <c r="M157" s="22">
        <f>F157-L157</f>
        <v>0</v>
      </c>
      <c r="N157" s="29">
        <v>0</v>
      </c>
      <c r="O157" s="23" t="s">
        <v>2</v>
      </c>
    </row>
    <row r="158" spans="1:15" x14ac:dyDescent="0.25">
      <c r="A158" s="30" t="s">
        <v>360</v>
      </c>
      <c r="B158" s="30" t="s">
        <v>361</v>
      </c>
      <c r="C158" s="30" t="s">
        <v>362</v>
      </c>
      <c r="D158" s="25">
        <v>4501322</v>
      </c>
      <c r="E158" s="30" t="s">
        <v>363</v>
      </c>
      <c r="F158" s="27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2">
        <f>G158+H158+I158+J158+K158</f>
        <v>0</v>
      </c>
      <c r="M158" s="22">
        <f>F158-L158</f>
        <v>0</v>
      </c>
      <c r="N158" s="29">
        <v>0</v>
      </c>
      <c r="O158" s="23" t="s">
        <v>2</v>
      </c>
    </row>
    <row r="159" spans="1:15" x14ac:dyDescent="0.25">
      <c r="A159" s="30" t="s">
        <v>364</v>
      </c>
      <c r="B159" s="30" t="s">
        <v>365</v>
      </c>
      <c r="C159" s="30" t="s">
        <v>366</v>
      </c>
      <c r="D159" s="25">
        <v>4501310</v>
      </c>
      <c r="E159" s="30" t="s">
        <v>367</v>
      </c>
      <c r="F159" s="27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2">
        <f>G159+H159+I159+J159+K159</f>
        <v>0</v>
      </c>
      <c r="M159" s="22">
        <f>F159-L159</f>
        <v>0</v>
      </c>
      <c r="N159" s="29">
        <v>0</v>
      </c>
      <c r="O159" s="23" t="s">
        <v>2</v>
      </c>
    </row>
    <row r="160" spans="1:15" x14ac:dyDescent="0.25">
      <c r="A160" s="45" t="s">
        <v>368</v>
      </c>
      <c r="B160" s="30" t="s">
        <v>369</v>
      </c>
      <c r="C160" s="30" t="s">
        <v>370</v>
      </c>
      <c r="D160" s="25">
        <v>4501327</v>
      </c>
      <c r="E160" s="30" t="s">
        <v>371</v>
      </c>
      <c r="F160" s="27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2">
        <f>G160+H160+I160+J160+K160</f>
        <v>0</v>
      </c>
      <c r="M160" s="22">
        <f>F160-L160</f>
        <v>0</v>
      </c>
      <c r="N160" s="29">
        <v>0</v>
      </c>
      <c r="O160" s="23" t="s">
        <v>2</v>
      </c>
    </row>
    <row r="161" spans="1:15" x14ac:dyDescent="0.25">
      <c r="A161" s="30" t="s">
        <v>372</v>
      </c>
      <c r="B161" s="30" t="s">
        <v>373</v>
      </c>
      <c r="C161" s="30" t="s">
        <v>374</v>
      </c>
      <c r="D161" s="25">
        <v>4501323</v>
      </c>
      <c r="E161" s="30" t="s">
        <v>375</v>
      </c>
      <c r="F161" s="27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22">
        <f>G161+H161+I161+J161+K161</f>
        <v>0</v>
      </c>
      <c r="M161" s="22">
        <f>F161-L161</f>
        <v>0</v>
      </c>
      <c r="N161" s="29">
        <v>0</v>
      </c>
      <c r="O161" s="23" t="s">
        <v>2</v>
      </c>
    </row>
    <row r="162" spans="1:15" x14ac:dyDescent="0.25">
      <c r="A162" s="30" t="s">
        <v>376</v>
      </c>
      <c r="B162" s="30" t="s">
        <v>377</v>
      </c>
      <c r="C162" s="30" t="s">
        <v>378</v>
      </c>
      <c r="D162" s="25">
        <v>4500201</v>
      </c>
      <c r="E162" s="30" t="s">
        <v>379</v>
      </c>
      <c r="F162" s="27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2">
        <f>G162+H162+I162+J162+K162</f>
        <v>0</v>
      </c>
      <c r="M162" s="22">
        <f>F162-L162</f>
        <v>0</v>
      </c>
      <c r="N162" s="29">
        <v>0</v>
      </c>
      <c r="O162" s="23" t="s">
        <v>2</v>
      </c>
    </row>
    <row r="163" spans="1:15" x14ac:dyDescent="0.25">
      <c r="A163" s="30" t="s">
        <v>376</v>
      </c>
      <c r="B163" s="30" t="s">
        <v>377</v>
      </c>
      <c r="C163" s="30" t="s">
        <v>380</v>
      </c>
      <c r="D163" s="25">
        <v>4500209</v>
      </c>
      <c r="E163" s="30" t="s">
        <v>381</v>
      </c>
      <c r="F163" s="27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2">
        <f>G163+H163+I163+J163+K163</f>
        <v>0</v>
      </c>
      <c r="M163" s="22">
        <f>F163-L163</f>
        <v>0</v>
      </c>
      <c r="N163" s="29">
        <v>0</v>
      </c>
      <c r="O163" s="23" t="s">
        <v>2</v>
      </c>
    </row>
    <row r="164" spans="1:15" x14ac:dyDescent="0.25">
      <c r="A164" s="30" t="s">
        <v>376</v>
      </c>
      <c r="B164" s="30" t="s">
        <v>377</v>
      </c>
      <c r="C164" s="30" t="s">
        <v>382</v>
      </c>
      <c r="D164" s="25">
        <v>4500215</v>
      </c>
      <c r="E164" s="30" t="s">
        <v>383</v>
      </c>
      <c r="F164" s="27">
        <v>287011.59999999998</v>
      </c>
      <c r="G164" s="28">
        <v>0</v>
      </c>
      <c r="H164" s="28">
        <v>287011.59999999998</v>
      </c>
      <c r="I164" s="28">
        <v>0</v>
      </c>
      <c r="J164" s="28">
        <v>0</v>
      </c>
      <c r="K164" s="28">
        <v>0</v>
      </c>
      <c r="L164" s="22">
        <f>G164+H164+I164+J164+K164</f>
        <v>287011.59999999998</v>
      </c>
      <c r="M164" s="22">
        <f>F164-L164</f>
        <v>0</v>
      </c>
      <c r="N164" s="29">
        <v>0</v>
      </c>
      <c r="O164" s="23" t="s">
        <v>2</v>
      </c>
    </row>
    <row r="165" spans="1:15" x14ac:dyDescent="0.25">
      <c r="A165" s="30" t="s">
        <v>376</v>
      </c>
      <c r="B165" s="30" t="s">
        <v>377</v>
      </c>
      <c r="C165" s="30" t="s">
        <v>384</v>
      </c>
      <c r="D165" s="25">
        <v>4500217</v>
      </c>
      <c r="E165" s="30" t="s">
        <v>385</v>
      </c>
      <c r="F165" s="27">
        <v>877.88</v>
      </c>
      <c r="G165" s="28">
        <v>0</v>
      </c>
      <c r="H165" s="28">
        <v>0</v>
      </c>
      <c r="I165" s="28">
        <v>877.88</v>
      </c>
      <c r="J165" s="28">
        <v>0</v>
      </c>
      <c r="K165" s="28">
        <v>0</v>
      </c>
      <c r="L165" s="22">
        <f>G165+H165+I165+J165+K165</f>
        <v>877.88</v>
      </c>
      <c r="M165" s="22">
        <f>F165-L165</f>
        <v>0</v>
      </c>
      <c r="N165" s="29">
        <v>0</v>
      </c>
      <c r="O165" s="23" t="s">
        <v>2</v>
      </c>
    </row>
    <row r="166" spans="1:15" x14ac:dyDescent="0.25">
      <c r="A166" s="30" t="s">
        <v>376</v>
      </c>
      <c r="B166" s="30" t="s">
        <v>377</v>
      </c>
      <c r="C166" s="30" t="s">
        <v>386</v>
      </c>
      <c r="D166" s="25">
        <v>4500240</v>
      </c>
      <c r="E166" s="30" t="s">
        <v>387</v>
      </c>
      <c r="F166" s="27">
        <v>39394.629999999997</v>
      </c>
      <c r="G166" s="28">
        <v>39394.629999999997</v>
      </c>
      <c r="H166" s="28">
        <v>0</v>
      </c>
      <c r="I166" s="28">
        <v>0</v>
      </c>
      <c r="J166" s="28">
        <v>0</v>
      </c>
      <c r="K166" s="28">
        <v>0</v>
      </c>
      <c r="L166" s="22">
        <f>G166+H166+I166+J166+K166</f>
        <v>39394.629999999997</v>
      </c>
      <c r="M166" s="22">
        <f>F166-L166</f>
        <v>0</v>
      </c>
      <c r="N166" s="29">
        <v>0</v>
      </c>
      <c r="O166" s="23" t="s">
        <v>2</v>
      </c>
    </row>
    <row r="167" spans="1:15" x14ac:dyDescent="0.25">
      <c r="A167" s="30" t="s">
        <v>376</v>
      </c>
      <c r="B167" s="30" t="s">
        <v>377</v>
      </c>
      <c r="C167" s="30" t="s">
        <v>388</v>
      </c>
      <c r="D167" s="25">
        <v>4500246</v>
      </c>
      <c r="E167" s="30" t="s">
        <v>389</v>
      </c>
      <c r="F167" s="27"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22">
        <f>G167+H167+I167+J167+K167</f>
        <v>0</v>
      </c>
      <c r="M167" s="22">
        <f>F167-L167</f>
        <v>0</v>
      </c>
      <c r="N167" s="29">
        <v>0</v>
      </c>
      <c r="O167" s="23" t="s">
        <v>2</v>
      </c>
    </row>
    <row r="168" spans="1:15" x14ac:dyDescent="0.25">
      <c r="A168" s="30" t="s">
        <v>376</v>
      </c>
      <c r="B168" s="30" t="s">
        <v>377</v>
      </c>
      <c r="C168" s="30" t="s">
        <v>390</v>
      </c>
      <c r="D168" s="25">
        <v>4500264</v>
      </c>
      <c r="E168" s="30" t="s">
        <v>391</v>
      </c>
      <c r="F168" s="27">
        <v>32111.86</v>
      </c>
      <c r="G168" s="28">
        <v>0</v>
      </c>
      <c r="H168" s="28">
        <v>0</v>
      </c>
      <c r="I168" s="28">
        <v>32111.86</v>
      </c>
      <c r="J168" s="28">
        <v>0</v>
      </c>
      <c r="K168" s="28">
        <v>0</v>
      </c>
      <c r="L168" s="22">
        <f>G168+H168+I168+J168+K168</f>
        <v>32111.86</v>
      </c>
      <c r="M168" s="22">
        <f>F168-L168</f>
        <v>0</v>
      </c>
      <c r="N168" s="29">
        <v>0</v>
      </c>
      <c r="O168" s="23" t="s">
        <v>2</v>
      </c>
    </row>
    <row r="169" spans="1:15" x14ac:dyDescent="0.25">
      <c r="A169" s="30" t="s">
        <v>376</v>
      </c>
      <c r="B169" s="30" t="s">
        <v>377</v>
      </c>
      <c r="C169" s="30" t="s">
        <v>392</v>
      </c>
      <c r="D169" s="25">
        <v>4500269</v>
      </c>
      <c r="E169" s="30" t="s">
        <v>393</v>
      </c>
      <c r="F169" s="27">
        <v>1669380</v>
      </c>
      <c r="G169" s="28">
        <v>0</v>
      </c>
      <c r="H169" s="28">
        <v>1669380</v>
      </c>
      <c r="I169" s="28">
        <v>0</v>
      </c>
      <c r="J169" s="28">
        <v>0</v>
      </c>
      <c r="K169" s="28">
        <v>0</v>
      </c>
      <c r="L169" s="22">
        <f>G169+H169+I169+J169+K169</f>
        <v>1669380</v>
      </c>
      <c r="M169" s="22">
        <f>F169-L169</f>
        <v>0</v>
      </c>
      <c r="N169" s="29">
        <v>0</v>
      </c>
      <c r="O169" s="23" t="s">
        <v>2</v>
      </c>
    </row>
    <row r="170" spans="1:15" x14ac:dyDescent="0.25">
      <c r="A170" s="30" t="s">
        <v>376</v>
      </c>
      <c r="B170" s="30" t="s">
        <v>377</v>
      </c>
      <c r="C170" s="30" t="s">
        <v>394</v>
      </c>
      <c r="D170" s="25">
        <v>4500288</v>
      </c>
      <c r="E170" s="30" t="s">
        <v>395</v>
      </c>
      <c r="F170" s="27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2">
        <f>G170+H170+I170+J170+K170</f>
        <v>0</v>
      </c>
      <c r="M170" s="22">
        <f>F170-L170</f>
        <v>0</v>
      </c>
      <c r="N170" s="29">
        <v>0</v>
      </c>
      <c r="O170" s="23" t="s">
        <v>2</v>
      </c>
    </row>
    <row r="171" spans="1:15" x14ac:dyDescent="0.25">
      <c r="A171" s="30" t="s">
        <v>376</v>
      </c>
      <c r="B171" s="30" t="s">
        <v>377</v>
      </c>
      <c r="C171" s="30" t="s">
        <v>396</v>
      </c>
      <c r="D171" s="25">
        <v>4501324</v>
      </c>
      <c r="E171" s="30" t="s">
        <v>397</v>
      </c>
      <c r="F171" s="27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2">
        <f>G171+H171+I171+J171+K171</f>
        <v>0</v>
      </c>
      <c r="M171" s="22">
        <f>F171-L171</f>
        <v>0</v>
      </c>
      <c r="N171" s="29">
        <v>0</v>
      </c>
      <c r="O171" s="23" t="s">
        <v>2</v>
      </c>
    </row>
    <row r="172" spans="1:15" x14ac:dyDescent="0.25">
      <c r="A172" s="45" t="s">
        <v>376</v>
      </c>
      <c r="B172" s="30" t="s">
        <v>377</v>
      </c>
      <c r="C172" s="30" t="s">
        <v>398</v>
      </c>
      <c r="D172" s="25">
        <v>4500295</v>
      </c>
      <c r="E172" s="30" t="s">
        <v>399</v>
      </c>
      <c r="F172" s="27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2">
        <f>G172+H172+I172+J172+K172</f>
        <v>0</v>
      </c>
      <c r="M172" s="22">
        <f>F172-L172</f>
        <v>0</v>
      </c>
      <c r="N172" s="29">
        <v>0</v>
      </c>
      <c r="O172" s="23" t="s">
        <v>2</v>
      </c>
    </row>
    <row r="173" spans="1:15" x14ac:dyDescent="0.25">
      <c r="A173" s="30" t="s">
        <v>400</v>
      </c>
      <c r="B173" s="30" t="s">
        <v>401</v>
      </c>
      <c r="C173" s="24" t="s">
        <v>23</v>
      </c>
      <c r="D173" s="25">
        <v>4500220</v>
      </c>
      <c r="E173" s="30" t="s">
        <v>402</v>
      </c>
      <c r="F173" s="27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2">
        <f>G173+H173+I173+J173+K173</f>
        <v>0</v>
      </c>
      <c r="M173" s="22">
        <f>F173-L173</f>
        <v>0</v>
      </c>
      <c r="N173" s="29">
        <v>0</v>
      </c>
      <c r="O173" s="23" t="s">
        <v>2</v>
      </c>
    </row>
    <row r="174" spans="1:15" x14ac:dyDescent="0.25">
      <c r="A174" s="30" t="s">
        <v>400</v>
      </c>
      <c r="B174" s="30" t="s">
        <v>401</v>
      </c>
      <c r="C174" s="24" t="s">
        <v>23</v>
      </c>
      <c r="D174" s="25">
        <v>4500221</v>
      </c>
      <c r="E174" s="30" t="s">
        <v>403</v>
      </c>
      <c r="F174" s="27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2">
        <f>G174+H174+I174+J174+K174</f>
        <v>0</v>
      </c>
      <c r="M174" s="22">
        <f>F174-L174</f>
        <v>0</v>
      </c>
      <c r="N174" s="29">
        <v>0</v>
      </c>
      <c r="O174" s="23" t="s">
        <v>2</v>
      </c>
    </row>
    <row r="175" spans="1:15" x14ac:dyDescent="0.25">
      <c r="A175" s="30" t="s">
        <v>400</v>
      </c>
      <c r="B175" s="30" t="s">
        <v>401</v>
      </c>
      <c r="C175" s="24" t="s">
        <v>23</v>
      </c>
      <c r="D175" s="25">
        <v>4500222</v>
      </c>
      <c r="E175" s="30" t="s">
        <v>404</v>
      </c>
      <c r="F175" s="27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2">
        <f>G175+H175+I175+J175+K175</f>
        <v>0</v>
      </c>
      <c r="M175" s="22">
        <f>F175-L175</f>
        <v>0</v>
      </c>
      <c r="N175" s="29">
        <v>0</v>
      </c>
      <c r="O175" s="23" t="s">
        <v>2</v>
      </c>
    </row>
    <row r="176" spans="1:15" x14ac:dyDescent="0.25">
      <c r="A176" s="30" t="s">
        <v>400</v>
      </c>
      <c r="B176" s="30" t="s">
        <v>401</v>
      </c>
      <c r="C176" s="24" t="s">
        <v>23</v>
      </c>
      <c r="D176" s="25">
        <v>4500223</v>
      </c>
      <c r="E176" s="30" t="s">
        <v>405</v>
      </c>
      <c r="F176" s="27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2">
        <f>G176+H176+I176+J176+K176</f>
        <v>0</v>
      </c>
      <c r="M176" s="22">
        <f>F176-L176</f>
        <v>0</v>
      </c>
      <c r="N176" s="29">
        <v>0</v>
      </c>
      <c r="O176" s="23" t="s">
        <v>2</v>
      </c>
    </row>
    <row r="177" spans="1:15" x14ac:dyDescent="0.25">
      <c r="A177" s="30" t="s">
        <v>400</v>
      </c>
      <c r="B177" s="30" t="s">
        <v>401</v>
      </c>
      <c r="C177" s="24" t="s">
        <v>23</v>
      </c>
      <c r="D177" s="25">
        <v>4500224</v>
      </c>
      <c r="E177" s="30" t="s">
        <v>406</v>
      </c>
      <c r="F177" s="27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2">
        <f>G177+H177+I177+J177+K177</f>
        <v>0</v>
      </c>
      <c r="M177" s="22">
        <f>F177-L177</f>
        <v>0</v>
      </c>
      <c r="N177" s="29">
        <v>0</v>
      </c>
      <c r="O177" s="23" t="s">
        <v>2</v>
      </c>
    </row>
    <row r="178" spans="1:15" x14ac:dyDescent="0.25">
      <c r="A178" s="30" t="s">
        <v>400</v>
      </c>
      <c r="B178" s="30" t="s">
        <v>401</v>
      </c>
      <c r="C178" s="24" t="s">
        <v>23</v>
      </c>
      <c r="D178" s="25">
        <v>4500225</v>
      </c>
      <c r="E178" s="30" t="s">
        <v>407</v>
      </c>
      <c r="F178" s="27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2">
        <f>G178+H178+I178+J178+K178</f>
        <v>0</v>
      </c>
      <c r="M178" s="22">
        <f>F178-L178</f>
        <v>0</v>
      </c>
      <c r="N178" s="29">
        <v>0</v>
      </c>
      <c r="O178" s="23" t="s">
        <v>2</v>
      </c>
    </row>
    <row r="179" spans="1:15" x14ac:dyDescent="0.25">
      <c r="A179" s="30" t="s">
        <v>400</v>
      </c>
      <c r="B179" s="30" t="s">
        <v>401</v>
      </c>
      <c r="C179" s="24" t="s">
        <v>23</v>
      </c>
      <c r="D179" s="25">
        <v>4500241</v>
      </c>
      <c r="E179" s="30" t="s">
        <v>408</v>
      </c>
      <c r="F179" s="27">
        <v>116287.65</v>
      </c>
      <c r="G179" s="28">
        <v>116287.65</v>
      </c>
      <c r="H179" s="28">
        <v>0</v>
      </c>
      <c r="I179" s="28">
        <v>0</v>
      </c>
      <c r="J179" s="28">
        <v>0</v>
      </c>
      <c r="K179" s="28">
        <v>0</v>
      </c>
      <c r="L179" s="22">
        <f>G179+H179+I179+J179+K179</f>
        <v>116287.65</v>
      </c>
      <c r="M179" s="22">
        <f>F179-L179</f>
        <v>0</v>
      </c>
      <c r="N179" s="29">
        <v>0</v>
      </c>
      <c r="O179" s="23" t="s">
        <v>2</v>
      </c>
    </row>
    <row r="180" spans="1:15" x14ac:dyDescent="0.25">
      <c r="A180" s="30" t="s">
        <v>400</v>
      </c>
      <c r="B180" s="30" t="s">
        <v>401</v>
      </c>
      <c r="C180" s="24" t="s">
        <v>23</v>
      </c>
      <c r="D180" s="25">
        <v>4500242</v>
      </c>
      <c r="E180" s="30" t="s">
        <v>409</v>
      </c>
      <c r="F180" s="27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2">
        <f>G180+H180+I180+J180+K180</f>
        <v>0</v>
      </c>
      <c r="M180" s="22">
        <f>F180-L180</f>
        <v>0</v>
      </c>
      <c r="N180" s="29">
        <v>0</v>
      </c>
      <c r="O180" s="23" t="s">
        <v>2</v>
      </c>
    </row>
    <row r="181" spans="1:15" x14ac:dyDescent="0.25">
      <c r="A181" s="30" t="s">
        <v>400</v>
      </c>
      <c r="B181" s="30" t="s">
        <v>401</v>
      </c>
      <c r="C181" s="24" t="s">
        <v>23</v>
      </c>
      <c r="D181" s="25">
        <v>4500273</v>
      </c>
      <c r="E181" s="30" t="s">
        <v>410</v>
      </c>
      <c r="F181" s="27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22">
        <f>G181+H181+I181+J181+K181</f>
        <v>0</v>
      </c>
      <c r="M181" s="22">
        <f>F181-L181</f>
        <v>0</v>
      </c>
      <c r="N181" s="29">
        <v>0</v>
      </c>
      <c r="O181" s="23" t="s">
        <v>2</v>
      </c>
    </row>
    <row r="182" spans="1:15" x14ac:dyDescent="0.25">
      <c r="A182" s="45" t="s">
        <v>400</v>
      </c>
      <c r="B182" s="30" t="s">
        <v>401</v>
      </c>
      <c r="C182" s="30" t="s">
        <v>411</v>
      </c>
      <c r="D182" s="25">
        <v>4500296</v>
      </c>
      <c r="E182" s="30" t="s">
        <v>412</v>
      </c>
      <c r="F182" s="27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2">
        <f>G182+H182+I182+J182+K182</f>
        <v>0</v>
      </c>
      <c r="M182" s="22">
        <f>F182-L182</f>
        <v>0</v>
      </c>
      <c r="N182" s="29">
        <v>0</v>
      </c>
      <c r="O182" s="23" t="s">
        <v>2</v>
      </c>
    </row>
    <row r="183" spans="1:15" x14ac:dyDescent="0.25">
      <c r="A183" s="45" t="s">
        <v>400</v>
      </c>
      <c r="B183" s="30" t="s">
        <v>401</v>
      </c>
      <c r="C183" s="30" t="s">
        <v>413</v>
      </c>
      <c r="D183" s="25">
        <v>4500297</v>
      </c>
      <c r="E183" s="30" t="s">
        <v>414</v>
      </c>
      <c r="F183" s="27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2">
        <f>G183+H183+I183+J183+K183</f>
        <v>0</v>
      </c>
      <c r="M183" s="22">
        <f>F183-L183</f>
        <v>0</v>
      </c>
      <c r="N183" s="29">
        <v>0</v>
      </c>
      <c r="O183" s="23" t="s">
        <v>2</v>
      </c>
    </row>
    <row r="184" spans="1:15" x14ac:dyDescent="0.25">
      <c r="A184" s="45" t="s">
        <v>400</v>
      </c>
      <c r="B184" s="30" t="s">
        <v>401</v>
      </c>
      <c r="C184" s="30" t="s">
        <v>415</v>
      </c>
      <c r="D184" s="25">
        <v>4500298</v>
      </c>
      <c r="E184" s="30" t="s">
        <v>416</v>
      </c>
      <c r="F184" s="27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2">
        <f>G184+H184+I184+J184+K184</f>
        <v>0</v>
      </c>
      <c r="M184" s="22">
        <f>F184-L184</f>
        <v>0</v>
      </c>
      <c r="N184" s="29">
        <v>0</v>
      </c>
      <c r="O184" s="23" t="s">
        <v>2</v>
      </c>
    </row>
    <row r="185" spans="1:15" x14ac:dyDescent="0.25">
      <c r="A185" s="45" t="s">
        <v>400</v>
      </c>
      <c r="B185" s="30" t="s">
        <v>401</v>
      </c>
      <c r="C185" s="30" t="s">
        <v>417</v>
      </c>
      <c r="D185" s="25">
        <v>4500299</v>
      </c>
      <c r="E185" s="30" t="s">
        <v>418</v>
      </c>
      <c r="F185" s="27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2">
        <f>G185+H185+I185+J185+K185</f>
        <v>0</v>
      </c>
      <c r="M185" s="22">
        <f>F185-L185</f>
        <v>0</v>
      </c>
      <c r="N185" s="29">
        <v>0</v>
      </c>
      <c r="O185" s="23" t="s">
        <v>2</v>
      </c>
    </row>
    <row r="186" spans="1:15" x14ac:dyDescent="0.25">
      <c r="A186" s="45" t="s">
        <v>400</v>
      </c>
      <c r="B186" s="30" t="s">
        <v>401</v>
      </c>
      <c r="C186" s="30" t="s">
        <v>419</v>
      </c>
      <c r="D186" s="25">
        <v>4500326</v>
      </c>
      <c r="E186" s="30" t="s">
        <v>420</v>
      </c>
      <c r="F186" s="27">
        <v>0</v>
      </c>
      <c r="G186" s="28">
        <v>0</v>
      </c>
      <c r="H186" s="28">
        <v>0</v>
      </c>
      <c r="I186" s="28">
        <v>0</v>
      </c>
      <c r="J186" s="28">
        <v>0</v>
      </c>
      <c r="K186" s="28">
        <v>0</v>
      </c>
      <c r="L186" s="22">
        <f>G186+H186+I186+J186+K186</f>
        <v>0</v>
      </c>
      <c r="M186" s="22">
        <f>F186-L186</f>
        <v>0</v>
      </c>
      <c r="N186" s="29">
        <v>0</v>
      </c>
      <c r="O186" s="23" t="s">
        <v>2</v>
      </c>
    </row>
    <row r="187" spans="1:15" x14ac:dyDescent="0.25">
      <c r="A187" s="45" t="s">
        <v>400</v>
      </c>
      <c r="B187" s="30" t="s">
        <v>401</v>
      </c>
      <c r="C187" s="30" t="s">
        <v>421</v>
      </c>
      <c r="D187" s="25">
        <v>4500342</v>
      </c>
      <c r="E187" s="30" t="s">
        <v>422</v>
      </c>
      <c r="F187" s="27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2">
        <f>G187+H187+I187+J187+K187</f>
        <v>0</v>
      </c>
      <c r="M187" s="22">
        <f>F187-L187</f>
        <v>0</v>
      </c>
      <c r="N187" s="29">
        <v>0</v>
      </c>
      <c r="O187" s="23" t="s">
        <v>2</v>
      </c>
    </row>
    <row r="188" spans="1:15" x14ac:dyDescent="0.25">
      <c r="A188" s="45" t="s">
        <v>400</v>
      </c>
      <c r="B188" s="30" t="s">
        <v>401</v>
      </c>
      <c r="C188" s="30" t="s">
        <v>423</v>
      </c>
      <c r="D188" s="25">
        <v>4500343</v>
      </c>
      <c r="E188" s="30" t="s">
        <v>424</v>
      </c>
      <c r="F188" s="27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2">
        <f>G188+H188+I188+J188+K188</f>
        <v>0</v>
      </c>
      <c r="M188" s="22">
        <f>F188-L188</f>
        <v>0</v>
      </c>
      <c r="N188" s="29">
        <v>0</v>
      </c>
      <c r="O188" s="23" t="s">
        <v>2</v>
      </c>
    </row>
    <row r="189" spans="1:15" x14ac:dyDescent="0.25">
      <c r="A189" s="45" t="s">
        <v>400</v>
      </c>
      <c r="B189" s="30" t="s">
        <v>401</v>
      </c>
      <c r="C189" s="30" t="s">
        <v>425</v>
      </c>
      <c r="D189" s="25">
        <v>4500344</v>
      </c>
      <c r="E189" s="30" t="s">
        <v>426</v>
      </c>
      <c r="F189" s="27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2">
        <f>G189+H189+I189+J189+K189</f>
        <v>0</v>
      </c>
      <c r="M189" s="22">
        <f>F189-L189</f>
        <v>0</v>
      </c>
      <c r="N189" s="29">
        <v>0</v>
      </c>
      <c r="O189" s="23" t="s">
        <v>2</v>
      </c>
    </row>
    <row r="190" spans="1:15" x14ac:dyDescent="0.25">
      <c r="A190" s="30" t="s">
        <v>427</v>
      </c>
      <c r="B190" s="30" t="s">
        <v>428</v>
      </c>
      <c r="C190" s="30" t="s">
        <v>429</v>
      </c>
      <c r="D190" s="25">
        <v>4500213</v>
      </c>
      <c r="E190" s="30" t="s">
        <v>430</v>
      </c>
      <c r="F190" s="27">
        <v>1626503.33</v>
      </c>
      <c r="G190" s="28">
        <v>1626503.33</v>
      </c>
      <c r="H190" s="28">
        <v>0</v>
      </c>
      <c r="I190" s="28">
        <v>0</v>
      </c>
      <c r="J190" s="28">
        <v>0</v>
      </c>
      <c r="K190" s="28">
        <v>0</v>
      </c>
      <c r="L190" s="22">
        <f>G190+H190+I190+J190+K190</f>
        <v>1626503.33</v>
      </c>
      <c r="M190" s="22">
        <f>F190-L190</f>
        <v>0</v>
      </c>
      <c r="N190" s="29">
        <v>0</v>
      </c>
      <c r="O190" s="23" t="s">
        <v>2</v>
      </c>
    </row>
    <row r="191" spans="1:15" x14ac:dyDescent="0.25">
      <c r="A191" s="30" t="s">
        <v>427</v>
      </c>
      <c r="B191" s="30" t="s">
        <v>428</v>
      </c>
      <c r="C191" s="30" t="s">
        <v>431</v>
      </c>
      <c r="D191" s="25">
        <v>4501212</v>
      </c>
      <c r="E191" s="30" t="s">
        <v>432</v>
      </c>
      <c r="F191" s="27">
        <v>88767.1</v>
      </c>
      <c r="G191" s="28">
        <v>0</v>
      </c>
      <c r="H191" s="28">
        <v>88767.1</v>
      </c>
      <c r="I191" s="28">
        <v>0</v>
      </c>
      <c r="J191" s="28">
        <v>0</v>
      </c>
      <c r="K191" s="28">
        <v>0</v>
      </c>
      <c r="L191" s="22">
        <f>G191+H191+I191+J191+K191</f>
        <v>88767.1</v>
      </c>
      <c r="M191" s="22">
        <f>F191-L191</f>
        <v>0</v>
      </c>
      <c r="N191" s="29">
        <v>0</v>
      </c>
      <c r="O191" s="23" t="s">
        <v>2</v>
      </c>
    </row>
    <row r="192" spans="1:15" x14ac:dyDescent="0.25">
      <c r="A192" s="30" t="s">
        <v>433</v>
      </c>
      <c r="B192" s="30" t="s">
        <v>434</v>
      </c>
      <c r="C192" s="30" t="s">
        <v>435</v>
      </c>
      <c r="D192" s="25">
        <v>4501206</v>
      </c>
      <c r="E192" s="30" t="s">
        <v>436</v>
      </c>
      <c r="F192" s="27">
        <v>0</v>
      </c>
      <c r="G192" s="28">
        <v>0</v>
      </c>
      <c r="H192" s="28">
        <v>0</v>
      </c>
      <c r="I192" s="28">
        <v>0</v>
      </c>
      <c r="J192" s="28">
        <v>0</v>
      </c>
      <c r="K192" s="28">
        <v>0</v>
      </c>
      <c r="L192" s="22">
        <f>G192+H192+I192+J192+K192</f>
        <v>0</v>
      </c>
      <c r="M192" s="22">
        <f>F192-L192</f>
        <v>0</v>
      </c>
      <c r="N192" s="29">
        <v>0</v>
      </c>
      <c r="O192" s="23" t="s">
        <v>2</v>
      </c>
    </row>
    <row r="193" spans="1:15" x14ac:dyDescent="0.25">
      <c r="A193" s="30" t="s">
        <v>433</v>
      </c>
      <c r="B193" s="30" t="s">
        <v>434</v>
      </c>
      <c r="C193" s="30" t="s">
        <v>437</v>
      </c>
      <c r="D193" s="25">
        <v>4501311</v>
      </c>
      <c r="E193" s="30" t="s">
        <v>438</v>
      </c>
      <c r="F193" s="27">
        <v>484043.32</v>
      </c>
      <c r="G193" s="28">
        <v>362693.63</v>
      </c>
      <c r="H193" s="28">
        <v>121349.69</v>
      </c>
      <c r="I193" s="28">
        <v>0</v>
      </c>
      <c r="J193" s="28">
        <v>0</v>
      </c>
      <c r="K193" s="28">
        <v>0</v>
      </c>
      <c r="L193" s="22">
        <f>G193+H193+I193+J193+K193</f>
        <v>484043.32</v>
      </c>
      <c r="M193" s="22">
        <f>F193-L193</f>
        <v>0</v>
      </c>
      <c r="N193" s="29">
        <v>0</v>
      </c>
      <c r="O193" s="23" t="s">
        <v>2</v>
      </c>
    </row>
    <row r="194" spans="1:15" x14ac:dyDescent="0.25">
      <c r="A194" s="30" t="s">
        <v>439</v>
      </c>
      <c r="B194" s="30" t="s">
        <v>440</v>
      </c>
      <c r="C194" s="30" t="s">
        <v>441</v>
      </c>
      <c r="D194" s="25">
        <v>4501312</v>
      </c>
      <c r="E194" s="30" t="s">
        <v>442</v>
      </c>
      <c r="F194" s="27">
        <v>194731.62</v>
      </c>
      <c r="G194" s="28">
        <v>194731.62</v>
      </c>
      <c r="H194" s="28">
        <v>0</v>
      </c>
      <c r="I194" s="28">
        <v>0</v>
      </c>
      <c r="J194" s="28">
        <v>0</v>
      </c>
      <c r="K194" s="28">
        <v>0</v>
      </c>
      <c r="L194" s="22">
        <f>G194+H194+I194+J194+K194</f>
        <v>194731.62</v>
      </c>
      <c r="M194" s="22">
        <f>F194-L194</f>
        <v>0</v>
      </c>
      <c r="N194" s="29">
        <v>0</v>
      </c>
      <c r="O194" s="23" t="s">
        <v>2</v>
      </c>
    </row>
    <row r="195" spans="1:15" x14ac:dyDescent="0.25">
      <c r="A195" s="30" t="s">
        <v>443</v>
      </c>
      <c r="B195" s="30" t="s">
        <v>444</v>
      </c>
      <c r="C195" s="30" t="s">
        <v>445</v>
      </c>
      <c r="D195" s="25">
        <v>4500271</v>
      </c>
      <c r="E195" s="30" t="s">
        <v>446</v>
      </c>
      <c r="F195" s="27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22">
        <f>G195+H195+I195+J195+K195</f>
        <v>0</v>
      </c>
      <c r="M195" s="22">
        <f>F195-L195</f>
        <v>0</v>
      </c>
      <c r="N195" s="29">
        <v>0</v>
      </c>
      <c r="O195" s="23" t="s">
        <v>2</v>
      </c>
    </row>
    <row r="196" spans="1:15" x14ac:dyDescent="0.25">
      <c r="A196" s="30" t="s">
        <v>447</v>
      </c>
      <c r="B196" s="30" t="s">
        <v>448</v>
      </c>
      <c r="C196" s="30" t="s">
        <v>449</v>
      </c>
      <c r="D196" s="25">
        <v>4500255</v>
      </c>
      <c r="E196" s="30" t="s">
        <v>450</v>
      </c>
      <c r="F196" s="27">
        <v>258160.57</v>
      </c>
      <c r="G196" s="28">
        <v>258160.57</v>
      </c>
      <c r="H196" s="28">
        <v>0</v>
      </c>
      <c r="I196" s="28">
        <v>0</v>
      </c>
      <c r="J196" s="28">
        <v>0</v>
      </c>
      <c r="K196" s="28">
        <v>0</v>
      </c>
      <c r="L196" s="22">
        <f>G196+H196+I196+J196+K196</f>
        <v>258160.57</v>
      </c>
      <c r="M196" s="22">
        <f>F196-L196</f>
        <v>0</v>
      </c>
      <c r="N196" s="29">
        <v>0</v>
      </c>
      <c r="O196" s="23" t="s">
        <v>2</v>
      </c>
    </row>
    <row r="197" spans="1:15" x14ac:dyDescent="0.25">
      <c r="A197" s="30" t="s">
        <v>447</v>
      </c>
      <c r="B197" s="30" t="s">
        <v>448</v>
      </c>
      <c r="C197" s="24" t="s">
        <v>23</v>
      </c>
      <c r="D197" s="25">
        <v>4501218</v>
      </c>
      <c r="E197" s="30" t="s">
        <v>451</v>
      </c>
      <c r="F197" s="27">
        <v>0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2">
        <f>G197+H197+I197+J197+K197</f>
        <v>0</v>
      </c>
      <c r="M197" s="22">
        <f>F197-L197</f>
        <v>0</v>
      </c>
      <c r="N197" s="29">
        <v>0</v>
      </c>
      <c r="O197" s="23" t="s">
        <v>2</v>
      </c>
    </row>
    <row r="198" spans="1:15" x14ac:dyDescent="0.25">
      <c r="A198" s="30" t="s">
        <v>452</v>
      </c>
      <c r="B198" s="30" t="s">
        <v>453</v>
      </c>
      <c r="C198" s="30" t="s">
        <v>454</v>
      </c>
      <c r="D198" s="25">
        <v>4500204</v>
      </c>
      <c r="E198" s="30" t="s">
        <v>455</v>
      </c>
      <c r="F198" s="27">
        <v>109175</v>
      </c>
      <c r="G198" s="28">
        <v>0</v>
      </c>
      <c r="H198" s="28">
        <v>109175</v>
      </c>
      <c r="I198" s="28">
        <v>0</v>
      </c>
      <c r="J198" s="28">
        <v>0</v>
      </c>
      <c r="K198" s="28">
        <v>0</v>
      </c>
      <c r="L198" s="22">
        <f>G198+H198+I198+J198+K198</f>
        <v>109175</v>
      </c>
      <c r="M198" s="22">
        <f>F198-L198</f>
        <v>0</v>
      </c>
      <c r="N198" s="29">
        <v>0</v>
      </c>
      <c r="O198" s="23" t="s">
        <v>2</v>
      </c>
    </row>
    <row r="199" spans="1:15" x14ac:dyDescent="0.25">
      <c r="A199" s="30" t="s">
        <v>456</v>
      </c>
      <c r="B199" s="30" t="s">
        <v>457</v>
      </c>
      <c r="C199" s="30" t="s">
        <v>458</v>
      </c>
      <c r="D199" s="25">
        <v>4500247</v>
      </c>
      <c r="E199" s="30" t="s">
        <v>459</v>
      </c>
      <c r="F199" s="27">
        <v>126352.34</v>
      </c>
      <c r="G199" s="28">
        <v>0</v>
      </c>
      <c r="H199" s="28">
        <v>126352.34</v>
      </c>
      <c r="I199" s="28">
        <v>0</v>
      </c>
      <c r="J199" s="28">
        <v>0</v>
      </c>
      <c r="K199" s="28">
        <v>0</v>
      </c>
      <c r="L199" s="22">
        <f>G199+H199+I199+J199+K199</f>
        <v>126352.34</v>
      </c>
      <c r="M199" s="22">
        <f>F199-L199</f>
        <v>0</v>
      </c>
      <c r="N199" s="29">
        <v>0</v>
      </c>
      <c r="O199" s="23" t="s">
        <v>2</v>
      </c>
    </row>
    <row r="200" spans="1:15" x14ac:dyDescent="0.25">
      <c r="A200" s="30" t="s">
        <v>456</v>
      </c>
      <c r="B200" s="30" t="s">
        <v>457</v>
      </c>
      <c r="C200" s="24" t="s">
        <v>23</v>
      </c>
      <c r="D200" s="25">
        <v>4501313</v>
      </c>
      <c r="E200" s="30" t="s">
        <v>460</v>
      </c>
      <c r="F200" s="27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22">
        <f>G200+H200+I200+J200+K200</f>
        <v>0</v>
      </c>
      <c r="M200" s="22">
        <f>F200-L200</f>
        <v>0</v>
      </c>
      <c r="N200" s="29">
        <v>0</v>
      </c>
      <c r="O200" s="23" t="s">
        <v>2</v>
      </c>
    </row>
    <row r="201" spans="1:15" x14ac:dyDescent="0.25">
      <c r="A201" s="30" t="s">
        <v>461</v>
      </c>
      <c r="B201" s="30" t="s">
        <v>462</v>
      </c>
      <c r="C201" s="30" t="s">
        <v>463</v>
      </c>
      <c r="D201" s="25">
        <v>4500250</v>
      </c>
      <c r="E201" s="30" t="s">
        <v>464</v>
      </c>
      <c r="F201" s="27">
        <v>0</v>
      </c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22">
        <f>G201+H201+I201+J201+K201</f>
        <v>0</v>
      </c>
      <c r="M201" s="22">
        <f>F201-L201</f>
        <v>0</v>
      </c>
      <c r="N201" s="29">
        <v>0</v>
      </c>
      <c r="O201" s="23" t="s">
        <v>2</v>
      </c>
    </row>
    <row r="202" spans="1:15" x14ac:dyDescent="0.25">
      <c r="A202" s="30" t="s">
        <v>465</v>
      </c>
      <c r="B202" s="30" t="s">
        <v>466</v>
      </c>
      <c r="C202" s="30" t="s">
        <v>467</v>
      </c>
      <c r="D202" s="25">
        <v>4500272</v>
      </c>
      <c r="E202" s="30" t="s">
        <v>468</v>
      </c>
      <c r="F202" s="27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2">
        <f>G202+H202+I202+J202+K202</f>
        <v>0</v>
      </c>
      <c r="M202" s="22">
        <f>F202-L202</f>
        <v>0</v>
      </c>
      <c r="N202" s="29">
        <v>0</v>
      </c>
      <c r="O202" s="23" t="s">
        <v>2</v>
      </c>
    </row>
    <row r="203" spans="1:15" x14ac:dyDescent="0.25">
      <c r="A203" s="30" t="s">
        <v>469</v>
      </c>
      <c r="B203" s="30" t="s">
        <v>470</v>
      </c>
      <c r="C203" s="30" t="s">
        <v>471</v>
      </c>
      <c r="D203" s="25">
        <v>4500248</v>
      </c>
      <c r="E203" s="30" t="s">
        <v>472</v>
      </c>
      <c r="F203" s="27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2">
        <f>G203+H203+I203+J203+K203</f>
        <v>0</v>
      </c>
      <c r="M203" s="22">
        <f>F203-L203</f>
        <v>0</v>
      </c>
      <c r="N203" s="29">
        <v>0</v>
      </c>
      <c r="O203" s="23" t="s">
        <v>2</v>
      </c>
    </row>
    <row r="204" spans="1:15" x14ac:dyDescent="0.25">
      <c r="A204" s="30" t="s">
        <v>473</v>
      </c>
      <c r="B204" s="30" t="s">
        <v>474</v>
      </c>
      <c r="C204" s="30" t="s">
        <v>475</v>
      </c>
      <c r="D204" s="25">
        <v>4501325</v>
      </c>
      <c r="E204" s="30" t="s">
        <v>476</v>
      </c>
      <c r="F204" s="27">
        <v>0</v>
      </c>
      <c r="G204" s="28">
        <v>0</v>
      </c>
      <c r="H204" s="28">
        <v>0</v>
      </c>
      <c r="I204" s="28">
        <v>0</v>
      </c>
      <c r="J204" s="28">
        <v>0</v>
      </c>
      <c r="K204" s="28">
        <v>0</v>
      </c>
      <c r="L204" s="22">
        <f>G204+H204+I204+J204+K204</f>
        <v>0</v>
      </c>
      <c r="M204" s="22">
        <f>F204-L204</f>
        <v>0</v>
      </c>
      <c r="N204" s="29">
        <v>0</v>
      </c>
      <c r="O204" s="23" t="s">
        <v>2</v>
      </c>
    </row>
    <row r="205" spans="1:15" x14ac:dyDescent="0.25">
      <c r="A205" s="30" t="s">
        <v>477</v>
      </c>
      <c r="B205" s="30" t="s">
        <v>478</v>
      </c>
      <c r="C205" s="30" t="s">
        <v>479</v>
      </c>
      <c r="D205" s="25">
        <v>4500286</v>
      </c>
      <c r="E205" s="30" t="s">
        <v>480</v>
      </c>
      <c r="F205" s="27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2">
        <f>G205+H205+I205+J205+K205</f>
        <v>0</v>
      </c>
      <c r="M205" s="22">
        <f>F205-L205</f>
        <v>0</v>
      </c>
      <c r="N205" s="29">
        <v>0</v>
      </c>
      <c r="O205" s="23" t="s">
        <v>2</v>
      </c>
    </row>
    <row r="206" spans="1:15" x14ac:dyDescent="0.25">
      <c r="A206" s="45" t="s">
        <v>477</v>
      </c>
      <c r="B206" s="30" t="s">
        <v>478</v>
      </c>
      <c r="C206" s="30" t="s">
        <v>481</v>
      </c>
      <c r="D206" s="25">
        <v>4501328</v>
      </c>
      <c r="E206" s="30" t="s">
        <v>482</v>
      </c>
      <c r="F206" s="27"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22">
        <f>G206+H206+I206+J206+K206</f>
        <v>0</v>
      </c>
      <c r="M206" s="22">
        <f>F206-L206</f>
        <v>0</v>
      </c>
      <c r="N206" s="29">
        <v>0</v>
      </c>
      <c r="O206" s="23" t="s">
        <v>2</v>
      </c>
    </row>
    <row r="207" spans="1:15" x14ac:dyDescent="0.25">
      <c r="A207" s="45" t="s">
        <v>483</v>
      </c>
      <c r="B207" s="30" t="s">
        <v>484</v>
      </c>
      <c r="C207" s="30" t="s">
        <v>485</v>
      </c>
      <c r="D207" s="25">
        <v>4501329</v>
      </c>
      <c r="E207" s="30" t="s">
        <v>486</v>
      </c>
      <c r="F207" s="27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2">
        <f>G207+H207+I207+J207+K207</f>
        <v>0</v>
      </c>
      <c r="M207" s="22">
        <f>F207-L207</f>
        <v>0</v>
      </c>
      <c r="N207" s="29">
        <v>0</v>
      </c>
      <c r="O207" s="23" t="s">
        <v>2</v>
      </c>
    </row>
    <row r="208" spans="1:15" x14ac:dyDescent="0.25">
      <c r="A208" s="45" t="s">
        <v>487</v>
      </c>
      <c r="B208" s="30" t="s">
        <v>488</v>
      </c>
      <c r="C208" s="30" t="s">
        <v>489</v>
      </c>
      <c r="D208" s="25">
        <v>4501330</v>
      </c>
      <c r="E208" s="30" t="s">
        <v>490</v>
      </c>
      <c r="F208" s="27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2">
        <f>G208+H208+I208+J208+K208</f>
        <v>0</v>
      </c>
      <c r="M208" s="22">
        <f>F208-L208</f>
        <v>0</v>
      </c>
      <c r="N208" s="29">
        <v>0</v>
      </c>
      <c r="O208" s="23" t="s">
        <v>2</v>
      </c>
    </row>
    <row r="209" spans="1:15" ht="22.5" x14ac:dyDescent="0.25">
      <c r="A209" s="46" t="s">
        <v>491</v>
      </c>
      <c r="B209" s="30" t="s">
        <v>492</v>
      </c>
      <c r="C209" s="24" t="s">
        <v>23</v>
      </c>
      <c r="D209" s="25">
        <v>4500202</v>
      </c>
      <c r="E209" s="30" t="s">
        <v>493</v>
      </c>
      <c r="F209" s="27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2">
        <f>G209+H209+I209+J209+K209</f>
        <v>0</v>
      </c>
      <c r="M209" s="22">
        <f>F209-L209</f>
        <v>0</v>
      </c>
      <c r="N209" s="29">
        <v>0</v>
      </c>
      <c r="O209" s="23" t="s">
        <v>2</v>
      </c>
    </row>
    <row r="210" spans="1:15" ht="22.5" x14ac:dyDescent="0.25">
      <c r="A210" s="46" t="s">
        <v>491</v>
      </c>
      <c r="B210" s="30" t="s">
        <v>492</v>
      </c>
      <c r="C210" s="24" t="s">
        <v>23</v>
      </c>
      <c r="D210" s="25">
        <v>4500210</v>
      </c>
      <c r="E210" s="30" t="s">
        <v>494</v>
      </c>
      <c r="F210" s="27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0</v>
      </c>
      <c r="L210" s="22">
        <f>G210+H210+I210+J210+K210</f>
        <v>0</v>
      </c>
      <c r="M210" s="22">
        <f>F210-L210</f>
        <v>0</v>
      </c>
      <c r="N210" s="29">
        <v>0</v>
      </c>
      <c r="O210" s="23" t="s">
        <v>2</v>
      </c>
    </row>
    <row r="211" spans="1:15" ht="22.5" x14ac:dyDescent="0.25">
      <c r="A211" s="46" t="s">
        <v>491</v>
      </c>
      <c r="B211" s="30" t="s">
        <v>492</v>
      </c>
      <c r="C211" s="30" t="s">
        <v>495</v>
      </c>
      <c r="D211" s="25">
        <v>4500216</v>
      </c>
      <c r="E211" s="30" t="s">
        <v>496</v>
      </c>
      <c r="F211" s="27">
        <v>1721.53</v>
      </c>
      <c r="G211" s="28">
        <v>0</v>
      </c>
      <c r="H211" s="28">
        <v>1721.53</v>
      </c>
      <c r="I211" s="28">
        <v>0</v>
      </c>
      <c r="J211" s="28">
        <v>0</v>
      </c>
      <c r="K211" s="28">
        <v>0</v>
      </c>
      <c r="L211" s="22">
        <f>G211+H211+I211+J211+K211</f>
        <v>1721.53</v>
      </c>
      <c r="M211" s="22">
        <f>F211-L211</f>
        <v>0</v>
      </c>
      <c r="N211" s="29">
        <v>0</v>
      </c>
      <c r="O211" s="23" t="s">
        <v>2</v>
      </c>
    </row>
    <row r="212" spans="1:15" ht="22.5" x14ac:dyDescent="0.25">
      <c r="A212" s="46" t="s">
        <v>491</v>
      </c>
      <c r="B212" s="30" t="s">
        <v>492</v>
      </c>
      <c r="C212" s="30" t="s">
        <v>497</v>
      </c>
      <c r="D212" s="25">
        <v>4500219</v>
      </c>
      <c r="E212" s="30" t="s">
        <v>498</v>
      </c>
      <c r="F212" s="27">
        <v>0</v>
      </c>
      <c r="G212" s="28">
        <v>0</v>
      </c>
      <c r="H212" s="28">
        <v>0</v>
      </c>
      <c r="I212" s="28">
        <v>0</v>
      </c>
      <c r="J212" s="28">
        <v>0</v>
      </c>
      <c r="K212" s="28">
        <v>0</v>
      </c>
      <c r="L212" s="22">
        <f>G212+H212+I212+J212+K212</f>
        <v>0</v>
      </c>
      <c r="M212" s="22">
        <f>F212-L212</f>
        <v>0</v>
      </c>
      <c r="N212" s="29">
        <v>0</v>
      </c>
      <c r="O212" s="23" t="s">
        <v>2</v>
      </c>
    </row>
    <row r="213" spans="1:15" ht="22.5" x14ac:dyDescent="0.25">
      <c r="A213" s="46" t="s">
        <v>491</v>
      </c>
      <c r="B213" s="30" t="s">
        <v>492</v>
      </c>
      <c r="C213" s="24" t="s">
        <v>23</v>
      </c>
      <c r="D213" s="25">
        <v>4500274</v>
      </c>
      <c r="E213" s="30" t="s">
        <v>499</v>
      </c>
      <c r="F213" s="27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2">
        <f>G213+H213+I213+J213+K213</f>
        <v>0</v>
      </c>
      <c r="M213" s="22">
        <f>F213-L213</f>
        <v>0</v>
      </c>
      <c r="N213" s="29">
        <v>0</v>
      </c>
      <c r="O213" s="23" t="s">
        <v>2</v>
      </c>
    </row>
    <row r="214" spans="1:15" x14ac:dyDescent="0.25">
      <c r="A214" s="46" t="s">
        <v>500</v>
      </c>
      <c r="B214" s="30" t="s">
        <v>501</v>
      </c>
      <c r="C214" s="30" t="s">
        <v>502</v>
      </c>
      <c r="D214" s="25">
        <v>4500275</v>
      </c>
      <c r="E214" s="30" t="s">
        <v>503</v>
      </c>
      <c r="F214" s="27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2">
        <f>G214+H214+I214+J214+K214</f>
        <v>0</v>
      </c>
      <c r="M214" s="22">
        <f>F214-L214</f>
        <v>0</v>
      </c>
      <c r="N214" s="29">
        <v>0</v>
      </c>
      <c r="O214" s="23" t="s">
        <v>2</v>
      </c>
    </row>
    <row r="215" spans="1:15" x14ac:dyDescent="0.25">
      <c r="A215" s="47" t="s">
        <v>504</v>
      </c>
      <c r="B215" s="30" t="s">
        <v>505</v>
      </c>
      <c r="C215" s="30" t="s">
        <v>506</v>
      </c>
      <c r="D215" s="25">
        <v>4500329</v>
      </c>
      <c r="E215" s="30" t="s">
        <v>507</v>
      </c>
      <c r="F215" s="27">
        <v>0</v>
      </c>
      <c r="G215" s="28">
        <v>0</v>
      </c>
      <c r="H215" s="28">
        <v>0</v>
      </c>
      <c r="I215" s="28">
        <v>0</v>
      </c>
      <c r="J215" s="28">
        <v>0</v>
      </c>
      <c r="K215" s="28">
        <v>0</v>
      </c>
      <c r="L215" s="22">
        <f>G215+H215+I215+J215+K215</f>
        <v>0</v>
      </c>
      <c r="M215" s="22">
        <f>F215-L215</f>
        <v>0</v>
      </c>
      <c r="N215" s="29">
        <v>0</v>
      </c>
      <c r="O215" s="23" t="s">
        <v>2</v>
      </c>
    </row>
    <row r="216" spans="1:15" x14ac:dyDescent="0.25">
      <c r="A216" s="47" t="s">
        <v>508</v>
      </c>
      <c r="B216" s="30" t="s">
        <v>509</v>
      </c>
      <c r="C216" s="30" t="s">
        <v>510</v>
      </c>
      <c r="D216" s="25">
        <v>4500330</v>
      </c>
      <c r="E216" s="30" t="s">
        <v>511</v>
      </c>
      <c r="F216" s="27">
        <v>0</v>
      </c>
      <c r="G216" s="28">
        <v>0</v>
      </c>
      <c r="H216" s="28">
        <v>0</v>
      </c>
      <c r="I216" s="28">
        <v>0</v>
      </c>
      <c r="J216" s="28">
        <v>0</v>
      </c>
      <c r="K216" s="28">
        <v>0</v>
      </c>
      <c r="L216" s="22">
        <f>G216+H216+I216+J216+K216</f>
        <v>0</v>
      </c>
      <c r="M216" s="22">
        <f>F216-L216</f>
        <v>0</v>
      </c>
      <c r="N216" s="29">
        <v>0</v>
      </c>
      <c r="O216" s="23" t="s">
        <v>2</v>
      </c>
    </row>
    <row r="217" spans="1:15" x14ac:dyDescent="0.25">
      <c r="A217" s="48" t="s">
        <v>512</v>
      </c>
      <c r="B217" s="43" t="s">
        <v>513</v>
      </c>
      <c r="C217" s="49" t="s">
        <v>2</v>
      </c>
      <c r="D217" s="50" t="s">
        <v>2</v>
      </c>
      <c r="E217" s="20" t="s">
        <v>2</v>
      </c>
      <c r="F217" s="22">
        <f>F226+F225+F224+F223+F222+F221+F220+F219+F218</f>
        <v>4377664.9800000004</v>
      </c>
      <c r="G217" s="22">
        <f>G226+G225+G224+G223+G222+G221+G220+G219+G218</f>
        <v>0</v>
      </c>
      <c r="H217" s="22">
        <f>H226+H225+H224+H223+H222+H221+H220+H219+H218</f>
        <v>4377664.9800000004</v>
      </c>
      <c r="I217" s="22">
        <f>I226+I225+I224+I223+I222+I221+I220+I219+I218</f>
        <v>0</v>
      </c>
      <c r="J217" s="22">
        <f>J226+J225+J224+J223+J222+J221+J220+J219+J218</f>
        <v>0</v>
      </c>
      <c r="K217" s="22">
        <f>K226+K225+K224+K223+K222+K221+K220+K219+K218</f>
        <v>0</v>
      </c>
      <c r="L217" s="22">
        <f>G217+H217+I217+J217+K217</f>
        <v>4377664.9800000004</v>
      </c>
      <c r="M217" s="22">
        <f>F217-L217</f>
        <v>0</v>
      </c>
      <c r="N217" s="22">
        <f>N226+N225+N224+N223+N222+N221+N220+N219+N218</f>
        <v>0</v>
      </c>
      <c r="O217" s="23" t="s">
        <v>2</v>
      </c>
    </row>
    <row r="218" spans="1:15" x14ac:dyDescent="0.25">
      <c r="A218" s="46" t="s">
        <v>514</v>
      </c>
      <c r="B218" s="30" t="s">
        <v>515</v>
      </c>
      <c r="C218" s="30" t="s">
        <v>23</v>
      </c>
      <c r="D218" s="26">
        <v>4501210</v>
      </c>
      <c r="E218" s="30" t="s">
        <v>516</v>
      </c>
      <c r="F218" s="27">
        <v>3709874.85</v>
      </c>
      <c r="G218" s="28">
        <v>0</v>
      </c>
      <c r="H218" s="28">
        <v>3709874.85</v>
      </c>
      <c r="I218" s="28">
        <v>0</v>
      </c>
      <c r="J218" s="28">
        <v>0</v>
      </c>
      <c r="K218" s="28">
        <v>0</v>
      </c>
      <c r="L218" s="22">
        <f>G218+H218+I218+J218+K218</f>
        <v>3709874.85</v>
      </c>
      <c r="M218" s="22">
        <f>F218-L218</f>
        <v>0</v>
      </c>
      <c r="N218" s="29">
        <v>0</v>
      </c>
      <c r="O218" s="23" t="s">
        <v>2</v>
      </c>
    </row>
    <row r="219" spans="1:15" x14ac:dyDescent="0.25">
      <c r="A219" s="46" t="s">
        <v>514</v>
      </c>
      <c r="B219" s="30" t="s">
        <v>515</v>
      </c>
      <c r="C219" s="30" t="s">
        <v>23</v>
      </c>
      <c r="D219" s="26">
        <v>4501211</v>
      </c>
      <c r="E219" s="30" t="s">
        <v>517</v>
      </c>
      <c r="F219" s="27">
        <v>324757.64</v>
      </c>
      <c r="G219" s="28">
        <v>0</v>
      </c>
      <c r="H219" s="28">
        <v>324757.64</v>
      </c>
      <c r="I219" s="28">
        <v>0</v>
      </c>
      <c r="J219" s="28">
        <v>0</v>
      </c>
      <c r="K219" s="28">
        <v>0</v>
      </c>
      <c r="L219" s="22">
        <f>G219+H219+I219+J219+K219</f>
        <v>324757.64</v>
      </c>
      <c r="M219" s="22">
        <f>F219-L219</f>
        <v>0</v>
      </c>
      <c r="N219" s="29">
        <v>0</v>
      </c>
      <c r="O219" s="23" t="s">
        <v>2</v>
      </c>
    </row>
    <row r="220" spans="1:15" x14ac:dyDescent="0.25">
      <c r="A220" s="47" t="s">
        <v>514</v>
      </c>
      <c r="B220" s="30" t="s">
        <v>515</v>
      </c>
      <c r="C220" s="30" t="s">
        <v>518</v>
      </c>
      <c r="D220" s="26">
        <v>4501225</v>
      </c>
      <c r="E220" s="30" t="s">
        <v>519</v>
      </c>
      <c r="F220" s="27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2">
        <f>G220+H220+I220+J220+K220</f>
        <v>0</v>
      </c>
      <c r="M220" s="22">
        <f>F220-L220</f>
        <v>0</v>
      </c>
      <c r="N220" s="29">
        <v>0</v>
      </c>
      <c r="O220" s="23" t="s">
        <v>2</v>
      </c>
    </row>
    <row r="221" spans="1:15" x14ac:dyDescent="0.25">
      <c r="A221" s="46" t="s">
        <v>520</v>
      </c>
      <c r="B221" s="30" t="s">
        <v>521</v>
      </c>
      <c r="C221" s="30" t="s">
        <v>522</v>
      </c>
      <c r="D221" s="26">
        <v>4501204</v>
      </c>
      <c r="E221" s="30" t="s">
        <v>523</v>
      </c>
      <c r="F221" s="27">
        <v>341115.85</v>
      </c>
      <c r="G221" s="28">
        <v>0</v>
      </c>
      <c r="H221" s="28">
        <v>341115.85</v>
      </c>
      <c r="I221" s="28">
        <v>0</v>
      </c>
      <c r="J221" s="28">
        <v>0</v>
      </c>
      <c r="K221" s="28">
        <v>0</v>
      </c>
      <c r="L221" s="22">
        <f>G221+H221+I221+J221+K221</f>
        <v>341115.85</v>
      </c>
      <c r="M221" s="22">
        <f>F221-L221</f>
        <v>0</v>
      </c>
      <c r="N221" s="29">
        <v>0</v>
      </c>
      <c r="O221" s="23" t="s">
        <v>2</v>
      </c>
    </row>
    <row r="222" spans="1:15" x14ac:dyDescent="0.25">
      <c r="A222" s="46" t="s">
        <v>520</v>
      </c>
      <c r="B222" s="30" t="s">
        <v>521</v>
      </c>
      <c r="C222" s="30" t="s">
        <v>524</v>
      </c>
      <c r="D222" s="26">
        <v>4501315</v>
      </c>
      <c r="E222" s="30" t="s">
        <v>525</v>
      </c>
      <c r="F222" s="27">
        <v>1916.64</v>
      </c>
      <c r="G222" s="28">
        <v>0</v>
      </c>
      <c r="H222" s="28">
        <v>1916.64</v>
      </c>
      <c r="I222" s="28">
        <v>0</v>
      </c>
      <c r="J222" s="28">
        <v>0</v>
      </c>
      <c r="K222" s="28">
        <v>0</v>
      </c>
      <c r="L222" s="22">
        <f>G222+H222+I222+J222+K222</f>
        <v>1916.64</v>
      </c>
      <c r="M222" s="22">
        <f>F222-L222</f>
        <v>0</v>
      </c>
      <c r="N222" s="29">
        <v>0</v>
      </c>
      <c r="O222" s="23" t="s">
        <v>2</v>
      </c>
    </row>
    <row r="223" spans="1:15" x14ac:dyDescent="0.25">
      <c r="A223" s="46" t="s">
        <v>526</v>
      </c>
      <c r="B223" s="30" t="s">
        <v>527</v>
      </c>
      <c r="C223" s="30" t="s">
        <v>528</v>
      </c>
      <c r="D223" s="26">
        <v>4501316</v>
      </c>
      <c r="E223" s="30" t="s">
        <v>529</v>
      </c>
      <c r="F223" s="27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2">
        <f>G223+H223+I223+J223+K223</f>
        <v>0</v>
      </c>
      <c r="M223" s="22">
        <f>F223-L223</f>
        <v>0</v>
      </c>
      <c r="N223" s="29">
        <v>0</v>
      </c>
      <c r="O223" s="23" t="s">
        <v>2</v>
      </c>
    </row>
    <row r="224" spans="1:15" x14ac:dyDescent="0.25">
      <c r="A224" s="46" t="s">
        <v>530</v>
      </c>
      <c r="B224" s="30" t="s">
        <v>531</v>
      </c>
      <c r="C224" s="30" t="s">
        <v>532</v>
      </c>
      <c r="D224" s="26">
        <v>4501216</v>
      </c>
      <c r="E224" s="30" t="s">
        <v>533</v>
      </c>
      <c r="F224" s="27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0</v>
      </c>
      <c r="L224" s="22">
        <f>G224+H224+I224+J224+K224</f>
        <v>0</v>
      </c>
      <c r="M224" s="22">
        <f>F224-L224</f>
        <v>0</v>
      </c>
      <c r="N224" s="29">
        <v>0</v>
      </c>
      <c r="O224" s="23" t="s">
        <v>2</v>
      </c>
    </row>
    <row r="225" spans="1:15" x14ac:dyDescent="0.25">
      <c r="A225" s="46" t="s">
        <v>530</v>
      </c>
      <c r="B225" s="30" t="s">
        <v>531</v>
      </c>
      <c r="C225" s="24" t="s">
        <v>23</v>
      </c>
      <c r="D225" s="26">
        <v>4501217</v>
      </c>
      <c r="E225" s="30" t="s">
        <v>534</v>
      </c>
      <c r="F225" s="27">
        <v>0</v>
      </c>
      <c r="G225" s="28">
        <v>0</v>
      </c>
      <c r="H225" s="28">
        <v>0</v>
      </c>
      <c r="I225" s="28">
        <v>0</v>
      </c>
      <c r="J225" s="28">
        <v>0</v>
      </c>
      <c r="K225" s="28">
        <v>0</v>
      </c>
      <c r="L225" s="22">
        <f>G225+H225+I225+J225+K225</f>
        <v>0</v>
      </c>
      <c r="M225" s="22">
        <f>F225-L225</f>
        <v>0</v>
      </c>
      <c r="N225" s="29">
        <v>0</v>
      </c>
      <c r="O225" s="23" t="s">
        <v>2</v>
      </c>
    </row>
    <row r="226" spans="1:15" x14ac:dyDescent="0.25">
      <c r="A226" s="46" t="s">
        <v>535</v>
      </c>
      <c r="B226" s="30" t="s">
        <v>536</v>
      </c>
      <c r="C226" s="30" t="s">
        <v>537</v>
      </c>
      <c r="D226" s="26">
        <v>4500276</v>
      </c>
      <c r="E226" s="30" t="s">
        <v>538</v>
      </c>
      <c r="F226" s="27">
        <v>0</v>
      </c>
      <c r="G226" s="28">
        <v>0</v>
      </c>
      <c r="H226" s="28">
        <v>0</v>
      </c>
      <c r="I226" s="28">
        <v>0</v>
      </c>
      <c r="J226" s="28">
        <v>0</v>
      </c>
      <c r="K226" s="28">
        <v>0</v>
      </c>
      <c r="L226" s="22">
        <f>G226+H226+I226+J226+K226</f>
        <v>0</v>
      </c>
      <c r="M226" s="22">
        <f>F226-L226</f>
        <v>0</v>
      </c>
      <c r="N226" s="29">
        <v>0</v>
      </c>
      <c r="O226" s="23" t="s">
        <v>2</v>
      </c>
    </row>
    <row r="227" spans="1:15" x14ac:dyDescent="0.25">
      <c r="A227" s="48" t="s">
        <v>539</v>
      </c>
      <c r="B227" s="43" t="s">
        <v>540</v>
      </c>
      <c r="C227" s="20" t="s">
        <v>2</v>
      </c>
      <c r="D227" s="21" t="s">
        <v>2</v>
      </c>
      <c r="E227" s="20" t="s">
        <v>2</v>
      </c>
      <c r="F227" s="22">
        <f>F232+F231+F230+F229+F228</f>
        <v>140529.13999999998</v>
      </c>
      <c r="G227" s="22">
        <f>G232+G231+G230+G229+G228</f>
        <v>138617.82999999999</v>
      </c>
      <c r="H227" s="22">
        <f>H232+H231+H230+H229+H228</f>
        <v>1140.71</v>
      </c>
      <c r="I227" s="22">
        <f>I232+I231+I230+I229+I228</f>
        <v>130.51</v>
      </c>
      <c r="J227" s="22">
        <f>J232+J231+J230+J229+J228</f>
        <v>640.09</v>
      </c>
      <c r="K227" s="22">
        <f>K232+K231+K230+K229+K228</f>
        <v>0</v>
      </c>
      <c r="L227" s="22">
        <f>G227+H227+I227+J227+K227</f>
        <v>140529.13999999998</v>
      </c>
      <c r="M227" s="22">
        <f>F227-L227</f>
        <v>0</v>
      </c>
      <c r="N227" s="22">
        <f>N232+N231+N230+N229+N228</f>
        <v>0</v>
      </c>
      <c r="O227" s="23" t="s">
        <v>2</v>
      </c>
    </row>
    <row r="228" spans="1:15" x14ac:dyDescent="0.25">
      <c r="A228" s="46" t="s">
        <v>539</v>
      </c>
      <c r="B228" s="30" t="s">
        <v>540</v>
      </c>
      <c r="C228" s="24" t="s">
        <v>23</v>
      </c>
      <c r="D228" s="26">
        <v>4500226</v>
      </c>
      <c r="E228" s="30" t="s">
        <v>541</v>
      </c>
      <c r="F228" s="27">
        <v>139679.81</v>
      </c>
      <c r="G228" s="28">
        <v>137768.5</v>
      </c>
      <c r="H228" s="28">
        <v>1140.71</v>
      </c>
      <c r="I228" s="28">
        <v>130.51</v>
      </c>
      <c r="J228" s="28">
        <v>640.09</v>
      </c>
      <c r="K228" s="28">
        <v>0</v>
      </c>
      <c r="L228" s="22">
        <f>G228+H228+I228+J228+K228</f>
        <v>139679.81</v>
      </c>
      <c r="M228" s="22">
        <f>F228-L228</f>
        <v>0</v>
      </c>
      <c r="N228" s="29">
        <v>0</v>
      </c>
      <c r="O228" s="23" t="s">
        <v>2</v>
      </c>
    </row>
    <row r="229" spans="1:15" x14ac:dyDescent="0.25">
      <c r="A229" s="46" t="s">
        <v>539</v>
      </c>
      <c r="B229" s="30" t="s">
        <v>540</v>
      </c>
      <c r="C229" s="24" t="s">
        <v>23</v>
      </c>
      <c r="D229" s="26">
        <v>4500227</v>
      </c>
      <c r="E229" s="30" t="s">
        <v>542</v>
      </c>
      <c r="F229" s="27">
        <v>849.33</v>
      </c>
      <c r="G229" s="28">
        <v>849.33</v>
      </c>
      <c r="H229" s="28">
        <v>0</v>
      </c>
      <c r="I229" s="28">
        <v>0</v>
      </c>
      <c r="J229" s="28">
        <v>0</v>
      </c>
      <c r="K229" s="28">
        <v>0</v>
      </c>
      <c r="L229" s="22">
        <f>G229+H229+I229+J229+K229</f>
        <v>849.33</v>
      </c>
      <c r="M229" s="22">
        <f>F229-L229</f>
        <v>0</v>
      </c>
      <c r="N229" s="29">
        <v>0</v>
      </c>
      <c r="O229" s="23" t="s">
        <v>2</v>
      </c>
    </row>
    <row r="230" spans="1:15" x14ac:dyDescent="0.25">
      <c r="A230" s="47" t="s">
        <v>539</v>
      </c>
      <c r="B230" s="30" t="s">
        <v>540</v>
      </c>
      <c r="C230" s="30" t="s">
        <v>543</v>
      </c>
      <c r="D230" s="26">
        <v>4500331</v>
      </c>
      <c r="E230" s="30" t="s">
        <v>544</v>
      </c>
      <c r="F230" s="27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0</v>
      </c>
      <c r="L230" s="22">
        <f>G230+H230+I230+J230+K230</f>
        <v>0</v>
      </c>
      <c r="M230" s="22">
        <f>F230-L230</f>
        <v>0</v>
      </c>
      <c r="N230" s="29">
        <v>0</v>
      </c>
      <c r="O230" s="23" t="s">
        <v>2</v>
      </c>
    </row>
    <row r="231" spans="1:15" x14ac:dyDescent="0.25">
      <c r="A231" s="47" t="s">
        <v>539</v>
      </c>
      <c r="B231" s="30" t="s">
        <v>540</v>
      </c>
      <c r="C231" s="30" t="s">
        <v>545</v>
      </c>
      <c r="D231" s="26">
        <v>4500332</v>
      </c>
      <c r="E231" s="30" t="s">
        <v>546</v>
      </c>
      <c r="F231" s="27">
        <v>0</v>
      </c>
      <c r="G231" s="28">
        <v>0</v>
      </c>
      <c r="H231" s="28">
        <v>0</v>
      </c>
      <c r="I231" s="28">
        <v>0</v>
      </c>
      <c r="J231" s="28">
        <v>0</v>
      </c>
      <c r="K231" s="28">
        <v>0</v>
      </c>
      <c r="L231" s="22">
        <f>G231+H231+I231+J231+K231</f>
        <v>0</v>
      </c>
      <c r="M231" s="22">
        <f>F231-L231</f>
        <v>0</v>
      </c>
      <c r="N231" s="29">
        <v>0</v>
      </c>
      <c r="O231" s="23" t="s">
        <v>2</v>
      </c>
    </row>
    <row r="232" spans="1:15" x14ac:dyDescent="0.25">
      <c r="A232" s="47" t="s">
        <v>539</v>
      </c>
      <c r="B232" s="30" t="s">
        <v>540</v>
      </c>
      <c r="C232" s="30" t="s">
        <v>547</v>
      </c>
      <c r="D232" s="26">
        <v>4500333</v>
      </c>
      <c r="E232" s="30" t="s">
        <v>548</v>
      </c>
      <c r="F232" s="27">
        <v>0</v>
      </c>
      <c r="G232" s="28">
        <v>0</v>
      </c>
      <c r="H232" s="28">
        <v>0</v>
      </c>
      <c r="I232" s="28">
        <v>0</v>
      </c>
      <c r="J232" s="28">
        <v>0</v>
      </c>
      <c r="K232" s="28">
        <v>0</v>
      </c>
      <c r="L232" s="22">
        <f>G232+H232+I232+J232+K232</f>
        <v>0</v>
      </c>
      <c r="M232" s="22">
        <f>F232-L232</f>
        <v>0</v>
      </c>
      <c r="N232" s="29">
        <v>0</v>
      </c>
      <c r="O232" s="23" t="s">
        <v>2</v>
      </c>
    </row>
    <row r="233" spans="1:15" x14ac:dyDescent="0.25">
      <c r="A233" s="48" t="s">
        <v>549</v>
      </c>
      <c r="B233" s="43" t="s">
        <v>550</v>
      </c>
      <c r="C233" s="20" t="s">
        <v>2</v>
      </c>
      <c r="D233" s="21" t="s">
        <v>2</v>
      </c>
      <c r="E233" s="20" t="s">
        <v>2</v>
      </c>
      <c r="F233" s="22">
        <f>F242+F241+F240+F239+F238+F237+F236+F235+F234</f>
        <v>5738665.1799999997</v>
      </c>
      <c r="G233" s="22">
        <f>G242+G241+G240+G239+G238+G237+G236+G235+G234</f>
        <v>0</v>
      </c>
      <c r="H233" s="22">
        <f>H242+H241+H240+H239+H238+H237+H236+H235+H234</f>
        <v>0</v>
      </c>
      <c r="I233" s="22">
        <f>I242+I241+I240+I239+I238+I237+I236+I235+I234</f>
        <v>0</v>
      </c>
      <c r="J233" s="22">
        <f>J242+J241+J240+J239+J238+J237+J236+J235+J234</f>
        <v>0</v>
      </c>
      <c r="K233" s="22">
        <f>K242+K241+K240+K239+K238+K237+K236+K235+K234</f>
        <v>5738665.1799999997</v>
      </c>
      <c r="L233" s="22">
        <f>G233+H233+I233+J233+K233</f>
        <v>5738665.1799999997</v>
      </c>
      <c r="M233" s="22">
        <f>F233-L233</f>
        <v>0</v>
      </c>
      <c r="N233" s="22">
        <f>N242+N241+N240+N239+N238+N237+N236+N235+N234</f>
        <v>0</v>
      </c>
      <c r="O233" s="23" t="s">
        <v>2</v>
      </c>
    </row>
    <row r="234" spans="1:15" x14ac:dyDescent="0.25">
      <c r="A234" s="46" t="s">
        <v>551</v>
      </c>
      <c r="B234" s="30" t="s">
        <v>552</v>
      </c>
      <c r="C234" s="30" t="s">
        <v>553</v>
      </c>
      <c r="D234" s="26">
        <v>4500277</v>
      </c>
      <c r="E234" s="30" t="s">
        <v>554</v>
      </c>
      <c r="F234" s="27">
        <v>137244</v>
      </c>
      <c r="G234" s="28">
        <v>0</v>
      </c>
      <c r="H234" s="28">
        <v>0</v>
      </c>
      <c r="I234" s="28">
        <v>0</v>
      </c>
      <c r="J234" s="28">
        <v>0</v>
      </c>
      <c r="K234" s="28">
        <v>137244</v>
      </c>
      <c r="L234" s="22">
        <f>G234+H234+I234+J234+K234</f>
        <v>137244</v>
      </c>
      <c r="M234" s="22">
        <f>F234-L234</f>
        <v>0</v>
      </c>
      <c r="N234" s="29">
        <v>0</v>
      </c>
      <c r="O234" s="23" t="s">
        <v>2</v>
      </c>
    </row>
    <row r="235" spans="1:15" x14ac:dyDescent="0.25">
      <c r="A235" s="46" t="s">
        <v>555</v>
      </c>
      <c r="B235" s="30" t="s">
        <v>556</v>
      </c>
      <c r="C235" s="30" t="s">
        <v>557</v>
      </c>
      <c r="D235" s="26">
        <v>4500278</v>
      </c>
      <c r="E235" s="30" t="s">
        <v>558</v>
      </c>
      <c r="F235" s="27">
        <v>2006803.52</v>
      </c>
      <c r="G235" s="28">
        <v>0</v>
      </c>
      <c r="H235" s="28">
        <v>0</v>
      </c>
      <c r="I235" s="28">
        <v>0</v>
      </c>
      <c r="J235" s="28">
        <v>0</v>
      </c>
      <c r="K235" s="28">
        <v>2006803.52</v>
      </c>
      <c r="L235" s="22">
        <f>G235+H235+I235+J235+K235</f>
        <v>2006803.52</v>
      </c>
      <c r="M235" s="22">
        <f>F235-L235</f>
        <v>0</v>
      </c>
      <c r="N235" s="29">
        <v>0</v>
      </c>
      <c r="O235" s="23" t="s">
        <v>2</v>
      </c>
    </row>
    <row r="236" spans="1:15" x14ac:dyDescent="0.25">
      <c r="A236" s="46" t="s">
        <v>559</v>
      </c>
      <c r="B236" s="30" t="s">
        <v>560</v>
      </c>
      <c r="C236" s="30" t="s">
        <v>561</v>
      </c>
      <c r="D236" s="26">
        <v>4500279</v>
      </c>
      <c r="E236" s="30" t="s">
        <v>562</v>
      </c>
      <c r="F236" s="27">
        <v>107550.31</v>
      </c>
      <c r="G236" s="28">
        <v>0</v>
      </c>
      <c r="H236" s="28">
        <v>0</v>
      </c>
      <c r="I236" s="28">
        <v>0</v>
      </c>
      <c r="J236" s="28">
        <v>0</v>
      </c>
      <c r="K236" s="28">
        <v>107550.31</v>
      </c>
      <c r="L236" s="22">
        <f>G236+H236+I236+J236+K236</f>
        <v>107550.31</v>
      </c>
      <c r="M236" s="22">
        <f>F236-L236</f>
        <v>0</v>
      </c>
      <c r="N236" s="29">
        <v>0</v>
      </c>
      <c r="O236" s="23" t="s">
        <v>2</v>
      </c>
    </row>
    <row r="237" spans="1:15" x14ac:dyDescent="0.25">
      <c r="A237" s="46" t="s">
        <v>563</v>
      </c>
      <c r="B237" s="30" t="s">
        <v>564</v>
      </c>
      <c r="C237" s="30" t="s">
        <v>565</v>
      </c>
      <c r="D237" s="26">
        <v>4500280</v>
      </c>
      <c r="E237" s="30" t="s">
        <v>566</v>
      </c>
      <c r="F237" s="27">
        <v>3109568.69</v>
      </c>
      <c r="G237" s="28">
        <v>0</v>
      </c>
      <c r="H237" s="28">
        <v>0</v>
      </c>
      <c r="I237" s="28">
        <v>0</v>
      </c>
      <c r="J237" s="28">
        <v>0</v>
      </c>
      <c r="K237" s="28">
        <v>3109568.69</v>
      </c>
      <c r="L237" s="22">
        <f>G237+H237+I237+J237+K237</f>
        <v>3109568.69</v>
      </c>
      <c r="M237" s="22">
        <f>F237-L237</f>
        <v>0</v>
      </c>
      <c r="N237" s="29">
        <v>0</v>
      </c>
      <c r="O237" s="23" t="s">
        <v>2</v>
      </c>
    </row>
    <row r="238" spans="1:15" x14ac:dyDescent="0.25">
      <c r="A238" s="46" t="s">
        <v>567</v>
      </c>
      <c r="B238" s="30" t="s">
        <v>568</v>
      </c>
      <c r="C238" s="24" t="s">
        <v>23</v>
      </c>
      <c r="D238" s="26">
        <v>4500265</v>
      </c>
      <c r="E238" s="30" t="s">
        <v>569</v>
      </c>
      <c r="F238" s="27">
        <v>193369.48</v>
      </c>
      <c r="G238" s="28">
        <v>0</v>
      </c>
      <c r="H238" s="28">
        <v>0</v>
      </c>
      <c r="I238" s="28">
        <v>0</v>
      </c>
      <c r="J238" s="28">
        <v>0</v>
      </c>
      <c r="K238" s="28">
        <v>193369.48</v>
      </c>
      <c r="L238" s="22">
        <f>G238+H238+I238+J238+K238</f>
        <v>193369.48</v>
      </c>
      <c r="M238" s="22">
        <f>F238-L238</f>
        <v>0</v>
      </c>
      <c r="N238" s="29">
        <v>0</v>
      </c>
      <c r="O238" s="23" t="s">
        <v>2</v>
      </c>
    </row>
    <row r="239" spans="1:15" x14ac:dyDescent="0.25">
      <c r="A239" s="46" t="s">
        <v>567</v>
      </c>
      <c r="B239" s="30" t="s">
        <v>568</v>
      </c>
      <c r="C239" s="30" t="s">
        <v>570</v>
      </c>
      <c r="D239" s="26">
        <v>4500283</v>
      </c>
      <c r="E239" s="30" t="s">
        <v>571</v>
      </c>
      <c r="F239" s="27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2">
        <f>G239+H239+I239+J239+K239</f>
        <v>0</v>
      </c>
      <c r="M239" s="22">
        <f>F239-L239</f>
        <v>0</v>
      </c>
      <c r="N239" s="29">
        <v>0</v>
      </c>
      <c r="O239" s="23" t="s">
        <v>2</v>
      </c>
    </row>
    <row r="240" spans="1:15" x14ac:dyDescent="0.25">
      <c r="A240" s="46" t="s">
        <v>572</v>
      </c>
      <c r="B240" s="30" t="s">
        <v>573</v>
      </c>
      <c r="C240" s="30" t="s">
        <v>574</v>
      </c>
      <c r="D240" s="26">
        <v>4500281</v>
      </c>
      <c r="E240" s="30" t="s">
        <v>575</v>
      </c>
      <c r="F240" s="27">
        <v>183435.85</v>
      </c>
      <c r="G240" s="28">
        <v>0</v>
      </c>
      <c r="H240" s="28">
        <v>0</v>
      </c>
      <c r="I240" s="28">
        <v>0</v>
      </c>
      <c r="J240" s="28">
        <v>0</v>
      </c>
      <c r="K240" s="28">
        <v>183435.85</v>
      </c>
      <c r="L240" s="22">
        <f>G240+H240+I240+J240+K240</f>
        <v>183435.85</v>
      </c>
      <c r="M240" s="22">
        <f>F240-L240</f>
        <v>0</v>
      </c>
      <c r="N240" s="29">
        <v>0</v>
      </c>
      <c r="O240" s="23" t="s">
        <v>2</v>
      </c>
    </row>
    <row r="241" spans="1:15" x14ac:dyDescent="0.25">
      <c r="A241" s="46" t="s">
        <v>576</v>
      </c>
      <c r="B241" s="30" t="s">
        <v>577</v>
      </c>
      <c r="C241" s="30" t="s">
        <v>578</v>
      </c>
      <c r="D241" s="26">
        <v>4500282</v>
      </c>
      <c r="E241" s="30" t="s">
        <v>579</v>
      </c>
      <c r="F241" s="27">
        <v>693.33</v>
      </c>
      <c r="G241" s="28">
        <v>0</v>
      </c>
      <c r="H241" s="28">
        <v>0</v>
      </c>
      <c r="I241" s="28">
        <v>0</v>
      </c>
      <c r="J241" s="28">
        <v>0</v>
      </c>
      <c r="K241" s="28">
        <v>693.33</v>
      </c>
      <c r="L241" s="22">
        <f>G241+H241+I241+J241+K241</f>
        <v>693.33</v>
      </c>
      <c r="M241" s="22">
        <f>F241-L241</f>
        <v>0</v>
      </c>
      <c r="N241" s="29">
        <v>0</v>
      </c>
      <c r="O241" s="23" t="s">
        <v>2</v>
      </c>
    </row>
    <row r="242" spans="1:15" x14ac:dyDescent="0.25">
      <c r="A242" s="47" t="s">
        <v>580</v>
      </c>
      <c r="B242" s="30" t="s">
        <v>581</v>
      </c>
      <c r="C242" s="30" t="s">
        <v>582</v>
      </c>
      <c r="D242" s="26">
        <v>4500334</v>
      </c>
      <c r="E242" s="30" t="s">
        <v>583</v>
      </c>
      <c r="F242" s="27">
        <v>0</v>
      </c>
      <c r="G242" s="28">
        <v>0</v>
      </c>
      <c r="H242" s="28">
        <v>0</v>
      </c>
      <c r="I242" s="28">
        <v>0</v>
      </c>
      <c r="J242" s="28">
        <v>0</v>
      </c>
      <c r="K242" s="28">
        <v>0</v>
      </c>
      <c r="L242" s="22">
        <f>G242+H242+I242+J242+K242</f>
        <v>0</v>
      </c>
      <c r="M242" s="22">
        <f>F242-L242</f>
        <v>0</v>
      </c>
      <c r="N242" s="29">
        <v>0</v>
      </c>
      <c r="O242" s="23" t="s">
        <v>2</v>
      </c>
    </row>
    <row r="243" spans="1:15" x14ac:dyDescent="0.25">
      <c r="A243" s="48" t="s">
        <v>584</v>
      </c>
      <c r="B243" s="43" t="s">
        <v>585</v>
      </c>
      <c r="C243" s="20" t="s">
        <v>2</v>
      </c>
      <c r="D243" s="21" t="s">
        <v>2</v>
      </c>
      <c r="E243" s="20" t="s">
        <v>2</v>
      </c>
      <c r="F243" s="22">
        <f>F245+F244</f>
        <v>0</v>
      </c>
      <c r="G243" s="22">
        <f>G245+G244</f>
        <v>0</v>
      </c>
      <c r="H243" s="22">
        <f>H245+H244</f>
        <v>0</v>
      </c>
      <c r="I243" s="22">
        <f>I245+I244</f>
        <v>0</v>
      </c>
      <c r="J243" s="22">
        <f>J245+J244</f>
        <v>0</v>
      </c>
      <c r="K243" s="22">
        <f>K245+K244</f>
        <v>0</v>
      </c>
      <c r="L243" s="22">
        <f>G243+H243+I243+J243+K243</f>
        <v>0</v>
      </c>
      <c r="M243" s="22">
        <f>F243-L243</f>
        <v>0</v>
      </c>
      <c r="N243" s="22">
        <f>N245+N244</f>
        <v>0</v>
      </c>
      <c r="O243" s="23" t="s">
        <v>2</v>
      </c>
    </row>
    <row r="244" spans="1:15" x14ac:dyDescent="0.25">
      <c r="A244" s="46" t="s">
        <v>586</v>
      </c>
      <c r="B244" s="30" t="s">
        <v>587</v>
      </c>
      <c r="C244" s="30" t="s">
        <v>588</v>
      </c>
      <c r="D244" s="26">
        <v>4500314</v>
      </c>
      <c r="E244" s="30" t="s">
        <v>589</v>
      </c>
      <c r="F244" s="27">
        <v>0</v>
      </c>
      <c r="G244" s="28">
        <v>0</v>
      </c>
      <c r="H244" s="28">
        <v>0</v>
      </c>
      <c r="I244" s="28">
        <v>0</v>
      </c>
      <c r="J244" s="28">
        <v>0</v>
      </c>
      <c r="K244" s="28">
        <v>0</v>
      </c>
      <c r="L244" s="22">
        <f>G244+H244+I244+J244+K244</f>
        <v>0</v>
      </c>
      <c r="M244" s="22">
        <f>F244-L244</f>
        <v>0</v>
      </c>
      <c r="N244" s="29">
        <v>0</v>
      </c>
      <c r="O244" s="23" t="s">
        <v>2</v>
      </c>
    </row>
    <row r="245" spans="1:15" x14ac:dyDescent="0.25">
      <c r="A245" s="46" t="s">
        <v>590</v>
      </c>
      <c r="B245" s="30" t="s">
        <v>591</v>
      </c>
      <c r="C245" s="30" t="s">
        <v>592</v>
      </c>
      <c r="D245" s="26">
        <v>4500310</v>
      </c>
      <c r="E245" s="30" t="s">
        <v>593</v>
      </c>
      <c r="F245" s="27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22">
        <f>G245+H245+I245+J245+K245</f>
        <v>0</v>
      </c>
      <c r="M245" s="22">
        <f>F245-L245</f>
        <v>0</v>
      </c>
      <c r="N245" s="29">
        <v>0</v>
      </c>
      <c r="O245" s="23" t="s">
        <v>2</v>
      </c>
    </row>
    <row r="246" spans="1:15" x14ac:dyDescent="0.25">
      <c r="A246" s="48" t="s">
        <v>594</v>
      </c>
      <c r="B246" s="43" t="s">
        <v>595</v>
      </c>
      <c r="C246" s="20" t="s">
        <v>2</v>
      </c>
      <c r="D246" s="21" t="s">
        <v>2</v>
      </c>
      <c r="E246" s="20" t="s">
        <v>2</v>
      </c>
      <c r="F246" s="22">
        <f>F293+F292+F291+F290+F289+F288+F287+F286+F285+F284+F283+F282+F281+F280+F279+F278+F277+F276+F275+F274+F273+F272+F271+F270+F269+F268+F267+F266+F265+F264+F263+F262+F261+F260+F259+F258+F257+F256+F255+F254+F253+F252+F251+F250+F249+F248+F247</f>
        <v>34588.69</v>
      </c>
      <c r="G246" s="22">
        <f>G293+G292+G291+G290+G289+G288+G287+G286+G285+G284+G283+G282+G281+G280+G279+G278+G277+G276+G275+G274+G273+G272+G271+G270+G269+G268+G267+G266+G265+G264+G263+G262+G261+G260+G259+G258+G257+G256+G255+G254+G253+G252+G251+G250+G249+G248+G247</f>
        <v>3854.51</v>
      </c>
      <c r="H246" s="22">
        <f>H293+H292+H291+H290+H289+H288+H287+H286+H285+H284+H283+H282+H281+H280+H279+H278+H277+H276+H275+H274+H273+H272+H271+H270+H269+H268+H267+H266+H265+H264+H263+H262+H261+H260+H259+H258+H257+H256+H255+H254+H253+H252+H251+H250+H249+H248+H247</f>
        <v>0</v>
      </c>
      <c r="I246" s="22">
        <f>I293+I292+I291+I290+I289+I288+I287+I286+I285+I284+I283+I282+I281+I280+I279+I278+I277+I276+I275+I274+I273+I272+I271+I270+I269+I268+I267+I266+I265+I264+I263+I262+I261+I260+I259+I258+I257+I256+I255+I254+I253+I252+I251+I250+I249+I248+I247</f>
        <v>11563.52</v>
      </c>
      <c r="J246" s="22">
        <f>J293+J292+J291+J290+J289+J288+J287+J286+J285+J284+J283+J282+J281+J280+J279+J278+J277+J276+J275+J274+J273+J272+J271+J270+J269+J268+J267+J266+J265+J264+J263+J262+J261+J260+J259+J258+J257+J256+J255+J254+J253+J252+J251+J250+J249+J248+J247</f>
        <v>19170.66</v>
      </c>
      <c r="K246" s="22">
        <f>K293+K292+K291+K290+K289+K288+K287+K286+K285+K284+K283+K282+K281+K280+K279+K278+K277+K276+K275+K274+K273+K272+K271+K270+K269+K268+K267+K266+K265+K264+K263+K262+K261+K260+K259+K258+K257+K256+K255+K254+K253+K252+K251+K250+K249+K248+K247</f>
        <v>0</v>
      </c>
      <c r="L246" s="22">
        <f>G246+H246+I246+J246+K246</f>
        <v>34588.69</v>
      </c>
      <c r="M246" s="22">
        <f>F246-L246</f>
        <v>0</v>
      </c>
      <c r="N246" s="22">
        <f>N293+N292+N291+N290+N289+N288+N287+N286+N285+N284+N283+N282+N281+N280+N279+N278+N277+N276+N275+N274+N273+N272+N271+N270+N269+N268+N267+N266+N265+N264+N263+N262+N261+N260+N259+N258+N257+N256+N255+N254+N253+N252+N251+N250+N249+N248+N247</f>
        <v>0</v>
      </c>
      <c r="O246" s="23" t="s">
        <v>2</v>
      </c>
    </row>
    <row r="247" spans="1:15" x14ac:dyDescent="0.25">
      <c r="A247" s="46" t="s">
        <v>596</v>
      </c>
      <c r="B247" s="30" t="s">
        <v>597</v>
      </c>
      <c r="C247" s="30" t="s">
        <v>598</v>
      </c>
      <c r="D247" s="26">
        <v>4500307</v>
      </c>
      <c r="E247" s="30" t="s">
        <v>599</v>
      </c>
      <c r="F247" s="27">
        <v>0</v>
      </c>
      <c r="G247" s="28">
        <v>0</v>
      </c>
      <c r="H247" s="28">
        <v>0</v>
      </c>
      <c r="I247" s="28">
        <v>0</v>
      </c>
      <c r="J247" s="28">
        <v>0</v>
      </c>
      <c r="K247" s="28">
        <v>0</v>
      </c>
      <c r="L247" s="22">
        <f>G247+H247+I247+J247+K247</f>
        <v>0</v>
      </c>
      <c r="M247" s="22">
        <f>F247-L247</f>
        <v>0</v>
      </c>
      <c r="N247" s="29">
        <v>0</v>
      </c>
      <c r="O247" s="23" t="s">
        <v>2</v>
      </c>
    </row>
    <row r="248" spans="1:15" x14ac:dyDescent="0.25">
      <c r="A248" s="46" t="s">
        <v>600</v>
      </c>
      <c r="B248" s="30" t="s">
        <v>601</v>
      </c>
      <c r="C248" s="30" t="s">
        <v>602</v>
      </c>
      <c r="D248" s="26">
        <v>4500289</v>
      </c>
      <c r="E248" s="30" t="s">
        <v>603</v>
      </c>
      <c r="F248" s="27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2">
        <f>G248+H248+I248+J248+K248</f>
        <v>0</v>
      </c>
      <c r="M248" s="22">
        <f>F248-L248</f>
        <v>0</v>
      </c>
      <c r="N248" s="29">
        <v>0</v>
      </c>
      <c r="O248" s="23" t="s">
        <v>2</v>
      </c>
    </row>
    <row r="249" spans="1:15" x14ac:dyDescent="0.25">
      <c r="A249" s="46" t="s">
        <v>600</v>
      </c>
      <c r="B249" s="30" t="s">
        <v>601</v>
      </c>
      <c r="C249" s="30" t="s">
        <v>604</v>
      </c>
      <c r="D249" s="26">
        <v>4500290</v>
      </c>
      <c r="E249" s="30" t="s">
        <v>605</v>
      </c>
      <c r="F249" s="27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2">
        <f>G249+H249+I249+J249+K249</f>
        <v>0</v>
      </c>
      <c r="M249" s="22">
        <f>F249-L249</f>
        <v>0</v>
      </c>
      <c r="N249" s="29">
        <v>0</v>
      </c>
      <c r="O249" s="23" t="s">
        <v>2</v>
      </c>
    </row>
    <row r="250" spans="1:15" x14ac:dyDescent="0.25">
      <c r="A250" s="46" t="s">
        <v>600</v>
      </c>
      <c r="B250" s="30" t="s">
        <v>601</v>
      </c>
      <c r="C250" s="30" t="s">
        <v>606</v>
      </c>
      <c r="D250" s="26">
        <v>4500291</v>
      </c>
      <c r="E250" s="30" t="s">
        <v>607</v>
      </c>
      <c r="F250" s="27">
        <v>0</v>
      </c>
      <c r="G250" s="28">
        <v>0</v>
      </c>
      <c r="H250" s="28">
        <v>0</v>
      </c>
      <c r="I250" s="28">
        <v>0</v>
      </c>
      <c r="J250" s="28">
        <v>0</v>
      </c>
      <c r="K250" s="28">
        <v>0</v>
      </c>
      <c r="L250" s="22">
        <f>G250+H250+I250+J250+K250</f>
        <v>0</v>
      </c>
      <c r="M250" s="22">
        <f>F250-L250</f>
        <v>0</v>
      </c>
      <c r="N250" s="29">
        <v>0</v>
      </c>
      <c r="O250" s="23" t="s">
        <v>2</v>
      </c>
    </row>
    <row r="251" spans="1:15" x14ac:dyDescent="0.25">
      <c r="A251" s="46" t="s">
        <v>600</v>
      </c>
      <c r="B251" s="30" t="s">
        <v>601</v>
      </c>
      <c r="C251" s="30" t="s">
        <v>608</v>
      </c>
      <c r="D251" s="26">
        <v>4500292</v>
      </c>
      <c r="E251" s="30" t="s">
        <v>609</v>
      </c>
      <c r="F251" s="27">
        <v>0</v>
      </c>
      <c r="G251" s="28">
        <v>0</v>
      </c>
      <c r="H251" s="28">
        <v>0</v>
      </c>
      <c r="I251" s="28">
        <v>0</v>
      </c>
      <c r="J251" s="28">
        <v>0</v>
      </c>
      <c r="K251" s="28">
        <v>0</v>
      </c>
      <c r="L251" s="22">
        <f>G251+H251+I251+J251+K251</f>
        <v>0</v>
      </c>
      <c r="M251" s="22">
        <f>F251-L251</f>
        <v>0</v>
      </c>
      <c r="N251" s="29">
        <v>0</v>
      </c>
      <c r="O251" s="23" t="s">
        <v>2</v>
      </c>
    </row>
    <row r="252" spans="1:15" x14ac:dyDescent="0.25">
      <c r="A252" s="46" t="s">
        <v>600</v>
      </c>
      <c r="B252" s="30" t="s">
        <v>601</v>
      </c>
      <c r="C252" s="30" t="s">
        <v>610</v>
      </c>
      <c r="D252" s="26">
        <v>4500309</v>
      </c>
      <c r="E252" s="30" t="s">
        <v>611</v>
      </c>
      <c r="F252" s="27">
        <v>0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22">
        <f>G252+H252+I252+J252+K252</f>
        <v>0</v>
      </c>
      <c r="M252" s="22">
        <f>F252-L252</f>
        <v>0</v>
      </c>
      <c r="N252" s="29">
        <v>0</v>
      </c>
      <c r="O252" s="23" t="s">
        <v>2</v>
      </c>
    </row>
    <row r="253" spans="1:15" x14ac:dyDescent="0.25">
      <c r="A253" s="46" t="s">
        <v>600</v>
      </c>
      <c r="B253" s="30" t="s">
        <v>601</v>
      </c>
      <c r="C253" s="30" t="s">
        <v>612</v>
      </c>
      <c r="D253" s="26">
        <v>4500315</v>
      </c>
      <c r="E253" s="30" t="s">
        <v>613</v>
      </c>
      <c r="F253" s="27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2">
        <f>G253+H253+I253+J253+K253</f>
        <v>0</v>
      </c>
      <c r="M253" s="22">
        <f>F253-L253</f>
        <v>0</v>
      </c>
      <c r="N253" s="29">
        <v>0</v>
      </c>
      <c r="O253" s="23" t="s">
        <v>2</v>
      </c>
    </row>
    <row r="254" spans="1:15" ht="33" x14ac:dyDescent="0.25">
      <c r="A254" s="46" t="s">
        <v>600</v>
      </c>
      <c r="B254" s="30" t="s">
        <v>601</v>
      </c>
      <c r="C254" s="30" t="s">
        <v>614</v>
      </c>
      <c r="D254" s="26">
        <v>4500317</v>
      </c>
      <c r="E254" s="46" t="s">
        <v>615</v>
      </c>
      <c r="F254" s="27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2">
        <f>G254+H254+I254+J254+K254</f>
        <v>0</v>
      </c>
      <c r="M254" s="22">
        <f>F254-L254</f>
        <v>0</v>
      </c>
      <c r="N254" s="29">
        <v>0</v>
      </c>
      <c r="O254" s="23" t="s">
        <v>2</v>
      </c>
    </row>
    <row r="255" spans="1:15" ht="22.5" x14ac:dyDescent="0.25">
      <c r="A255" s="47" t="s">
        <v>600</v>
      </c>
      <c r="B255" s="30" t="s">
        <v>601</v>
      </c>
      <c r="C255" s="46" t="s">
        <v>616</v>
      </c>
      <c r="D255" s="33" t="s">
        <v>617</v>
      </c>
      <c r="E255" s="46" t="s">
        <v>618</v>
      </c>
      <c r="F255" s="27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2">
        <f>G255+H255+I255+J255+K255</f>
        <v>0</v>
      </c>
      <c r="M255" s="22">
        <f>F255-L255</f>
        <v>0</v>
      </c>
      <c r="N255" s="29">
        <v>0</v>
      </c>
      <c r="O255" s="23" t="s">
        <v>2</v>
      </c>
    </row>
    <row r="256" spans="1:15" ht="22.5" x14ac:dyDescent="0.25">
      <c r="A256" s="47" t="s">
        <v>600</v>
      </c>
      <c r="B256" s="30" t="s">
        <v>601</v>
      </c>
      <c r="C256" s="46" t="s">
        <v>619</v>
      </c>
      <c r="D256" s="33">
        <v>4500706</v>
      </c>
      <c r="E256" s="46" t="s">
        <v>620</v>
      </c>
      <c r="F256" s="27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2">
        <f>G256+H256+I256+J256+K256</f>
        <v>0</v>
      </c>
      <c r="M256" s="22">
        <f>F256-L256</f>
        <v>0</v>
      </c>
      <c r="N256" s="29">
        <v>0</v>
      </c>
      <c r="O256" s="23" t="s">
        <v>2</v>
      </c>
    </row>
    <row r="257" spans="1:15" ht="22.5" x14ac:dyDescent="0.25">
      <c r="A257" s="47" t="s">
        <v>600</v>
      </c>
      <c r="B257" s="30" t="s">
        <v>601</v>
      </c>
      <c r="C257" s="46" t="s">
        <v>621</v>
      </c>
      <c r="D257" s="33">
        <v>4500707</v>
      </c>
      <c r="E257" s="46" t="s">
        <v>622</v>
      </c>
      <c r="F257" s="27">
        <v>0</v>
      </c>
      <c r="G257" s="28">
        <v>0</v>
      </c>
      <c r="H257" s="28">
        <v>0</v>
      </c>
      <c r="I257" s="28">
        <v>0</v>
      </c>
      <c r="J257" s="28">
        <v>0</v>
      </c>
      <c r="K257" s="28">
        <v>0</v>
      </c>
      <c r="L257" s="22">
        <f>G257+H257+I257+J257+K257</f>
        <v>0</v>
      </c>
      <c r="M257" s="22">
        <f>F257-L257</f>
        <v>0</v>
      </c>
      <c r="N257" s="29">
        <v>0</v>
      </c>
      <c r="O257" s="23" t="s">
        <v>2</v>
      </c>
    </row>
    <row r="258" spans="1:15" ht="22.5" x14ac:dyDescent="0.25">
      <c r="A258" s="47" t="s">
        <v>600</v>
      </c>
      <c r="B258" s="30" t="s">
        <v>601</v>
      </c>
      <c r="C258" s="46" t="s">
        <v>623</v>
      </c>
      <c r="D258" s="33">
        <v>4500709</v>
      </c>
      <c r="E258" s="46" t="s">
        <v>624</v>
      </c>
      <c r="F258" s="27">
        <v>0</v>
      </c>
      <c r="G258" s="28">
        <v>0</v>
      </c>
      <c r="H258" s="28">
        <v>0</v>
      </c>
      <c r="I258" s="28">
        <v>0</v>
      </c>
      <c r="J258" s="28">
        <v>0</v>
      </c>
      <c r="K258" s="28">
        <v>0</v>
      </c>
      <c r="L258" s="22">
        <f>G258+H258+I258+J258+K258</f>
        <v>0</v>
      </c>
      <c r="M258" s="22">
        <f>F258-L258</f>
        <v>0</v>
      </c>
      <c r="N258" s="29">
        <v>0</v>
      </c>
      <c r="O258" s="23" t="s">
        <v>2</v>
      </c>
    </row>
    <row r="259" spans="1:15" ht="22.5" x14ac:dyDescent="0.25">
      <c r="A259" s="47" t="s">
        <v>600</v>
      </c>
      <c r="B259" s="30" t="s">
        <v>601</v>
      </c>
      <c r="C259" s="46" t="s">
        <v>625</v>
      </c>
      <c r="D259" s="33">
        <v>4500719</v>
      </c>
      <c r="E259" s="46" t="s">
        <v>626</v>
      </c>
      <c r="F259" s="27">
        <v>0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2">
        <f>G259+H259+I259+J259+K259</f>
        <v>0</v>
      </c>
      <c r="M259" s="22">
        <f>F259-L259</f>
        <v>0</v>
      </c>
      <c r="N259" s="29">
        <v>0</v>
      </c>
      <c r="O259" s="23" t="s">
        <v>2</v>
      </c>
    </row>
    <row r="260" spans="1:15" ht="22.5" x14ac:dyDescent="0.25">
      <c r="A260" s="47" t="s">
        <v>600</v>
      </c>
      <c r="B260" s="30" t="s">
        <v>601</v>
      </c>
      <c r="C260" s="46" t="s">
        <v>627</v>
      </c>
      <c r="D260" s="33">
        <v>4500720</v>
      </c>
      <c r="E260" s="46" t="s">
        <v>628</v>
      </c>
      <c r="F260" s="27">
        <v>0</v>
      </c>
      <c r="G260" s="28">
        <v>0</v>
      </c>
      <c r="H260" s="28">
        <v>0</v>
      </c>
      <c r="I260" s="28">
        <v>0</v>
      </c>
      <c r="J260" s="28">
        <v>0</v>
      </c>
      <c r="K260" s="28">
        <v>0</v>
      </c>
      <c r="L260" s="22">
        <f>G260+H260+I260+J260+K260</f>
        <v>0</v>
      </c>
      <c r="M260" s="22">
        <f>F260-L260</f>
        <v>0</v>
      </c>
      <c r="N260" s="29">
        <v>0</v>
      </c>
      <c r="O260" s="23" t="s">
        <v>2</v>
      </c>
    </row>
    <row r="261" spans="1:15" ht="22.5" x14ac:dyDescent="0.25">
      <c r="A261" s="47" t="s">
        <v>600</v>
      </c>
      <c r="B261" s="30" t="s">
        <v>601</v>
      </c>
      <c r="C261" s="46" t="s">
        <v>616</v>
      </c>
      <c r="D261" s="33">
        <v>4500723</v>
      </c>
      <c r="E261" s="46" t="s">
        <v>629</v>
      </c>
      <c r="F261" s="27">
        <v>0</v>
      </c>
      <c r="G261" s="28">
        <v>0</v>
      </c>
      <c r="H261" s="28">
        <v>0</v>
      </c>
      <c r="I261" s="28">
        <v>0</v>
      </c>
      <c r="J261" s="28">
        <v>0</v>
      </c>
      <c r="K261" s="28">
        <v>0</v>
      </c>
      <c r="L261" s="22">
        <f>G261+H261+I261+J261+K261</f>
        <v>0</v>
      </c>
      <c r="M261" s="22">
        <f>F261-L261</f>
        <v>0</v>
      </c>
      <c r="N261" s="29">
        <v>0</v>
      </c>
      <c r="O261" s="23" t="s">
        <v>2</v>
      </c>
    </row>
    <row r="262" spans="1:15" ht="22.5" x14ac:dyDescent="0.25">
      <c r="A262" s="47" t="s">
        <v>600</v>
      </c>
      <c r="B262" s="30" t="s">
        <v>601</v>
      </c>
      <c r="C262" s="46" t="s">
        <v>616</v>
      </c>
      <c r="D262" s="33">
        <v>4500724</v>
      </c>
      <c r="E262" s="46" t="s">
        <v>630</v>
      </c>
      <c r="F262" s="27">
        <v>0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22">
        <f>G262+H262+I262+J262+K262</f>
        <v>0</v>
      </c>
      <c r="M262" s="22">
        <f>F262-L262</f>
        <v>0</v>
      </c>
      <c r="N262" s="29">
        <v>0</v>
      </c>
      <c r="O262" s="23" t="s">
        <v>2</v>
      </c>
    </row>
    <row r="263" spans="1:15" ht="22.5" x14ac:dyDescent="0.25">
      <c r="A263" s="47" t="s">
        <v>600</v>
      </c>
      <c r="B263" s="30" t="s">
        <v>601</v>
      </c>
      <c r="C263" s="46" t="s">
        <v>616</v>
      </c>
      <c r="D263" s="33">
        <v>4500725</v>
      </c>
      <c r="E263" s="46" t="s">
        <v>631</v>
      </c>
      <c r="F263" s="27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2">
        <f>G263+H263+I263+J263+K263</f>
        <v>0</v>
      </c>
      <c r="M263" s="22">
        <f>F263-L263</f>
        <v>0</v>
      </c>
      <c r="N263" s="29">
        <v>0</v>
      </c>
      <c r="O263" s="23" t="s">
        <v>2</v>
      </c>
    </row>
    <row r="264" spans="1:15" ht="22.5" x14ac:dyDescent="0.25">
      <c r="A264" s="47" t="s">
        <v>600</v>
      </c>
      <c r="B264" s="30" t="s">
        <v>601</v>
      </c>
      <c r="C264" s="46" t="s">
        <v>616</v>
      </c>
      <c r="D264" s="33">
        <v>4500732</v>
      </c>
      <c r="E264" s="46" t="s">
        <v>632</v>
      </c>
      <c r="F264" s="27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0</v>
      </c>
      <c r="L264" s="22">
        <f>G264+H264+I264+J264+K264</f>
        <v>0</v>
      </c>
      <c r="M264" s="22">
        <f>F264-L264</f>
        <v>0</v>
      </c>
      <c r="N264" s="29">
        <v>0</v>
      </c>
      <c r="O264" s="23" t="s">
        <v>2</v>
      </c>
    </row>
    <row r="265" spans="1:15" ht="22.5" x14ac:dyDescent="0.25">
      <c r="A265" s="47" t="s">
        <v>600</v>
      </c>
      <c r="B265" s="30" t="s">
        <v>601</v>
      </c>
      <c r="C265" s="46" t="s">
        <v>616</v>
      </c>
      <c r="D265" s="33">
        <v>4500733</v>
      </c>
      <c r="E265" s="46" t="s">
        <v>633</v>
      </c>
      <c r="F265" s="27">
        <v>0</v>
      </c>
      <c r="G265" s="28">
        <v>0</v>
      </c>
      <c r="H265" s="28">
        <v>0</v>
      </c>
      <c r="I265" s="28">
        <v>0</v>
      </c>
      <c r="J265" s="28">
        <v>0</v>
      </c>
      <c r="K265" s="28">
        <v>0</v>
      </c>
      <c r="L265" s="22">
        <f>G265+H265+I265+J265+K265</f>
        <v>0</v>
      </c>
      <c r="M265" s="22">
        <f>F265-L265</f>
        <v>0</v>
      </c>
      <c r="N265" s="29">
        <v>0</v>
      </c>
      <c r="O265" s="23" t="s">
        <v>2</v>
      </c>
    </row>
    <row r="266" spans="1:15" ht="22.5" x14ac:dyDescent="0.25">
      <c r="A266" s="47" t="s">
        <v>600</v>
      </c>
      <c r="B266" s="30" t="s">
        <v>601</v>
      </c>
      <c r="C266" s="46" t="s">
        <v>616</v>
      </c>
      <c r="D266" s="33">
        <v>4500734</v>
      </c>
      <c r="E266" s="46" t="s">
        <v>634</v>
      </c>
      <c r="F266" s="27">
        <v>0</v>
      </c>
      <c r="G266" s="28">
        <v>0</v>
      </c>
      <c r="H266" s="28">
        <v>0</v>
      </c>
      <c r="I266" s="28">
        <v>0</v>
      </c>
      <c r="J266" s="28">
        <v>0</v>
      </c>
      <c r="K266" s="28">
        <v>0</v>
      </c>
      <c r="L266" s="22">
        <f>G266+H266+I266+J266+K266</f>
        <v>0</v>
      </c>
      <c r="M266" s="22">
        <f>F266-L266</f>
        <v>0</v>
      </c>
      <c r="N266" s="29">
        <v>0</v>
      </c>
      <c r="O266" s="23" t="s">
        <v>2</v>
      </c>
    </row>
    <row r="267" spans="1:15" ht="22.5" x14ac:dyDescent="0.25">
      <c r="A267" s="47" t="s">
        <v>600</v>
      </c>
      <c r="B267" s="30" t="s">
        <v>601</v>
      </c>
      <c r="C267" s="46" t="s">
        <v>616</v>
      </c>
      <c r="D267" s="33">
        <v>4500737</v>
      </c>
      <c r="E267" s="46" t="s">
        <v>635</v>
      </c>
      <c r="F267" s="27">
        <v>0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2">
        <f>G267+H267+I267+J267+K267</f>
        <v>0</v>
      </c>
      <c r="M267" s="22">
        <f>F267-L267</f>
        <v>0</v>
      </c>
      <c r="N267" s="29">
        <v>0</v>
      </c>
      <c r="O267" s="23" t="s">
        <v>2</v>
      </c>
    </row>
    <row r="268" spans="1:15" ht="22.5" x14ac:dyDescent="0.25">
      <c r="A268" s="47" t="s">
        <v>600</v>
      </c>
      <c r="B268" s="30" t="s">
        <v>601</v>
      </c>
      <c r="C268" s="46" t="s">
        <v>616</v>
      </c>
      <c r="D268" s="33">
        <v>4500738</v>
      </c>
      <c r="E268" s="46" t="s">
        <v>636</v>
      </c>
      <c r="F268" s="27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2">
        <f>G268+H268+I268+J268+K268</f>
        <v>0</v>
      </c>
      <c r="M268" s="22">
        <f>F268-L268</f>
        <v>0</v>
      </c>
      <c r="N268" s="29">
        <v>0</v>
      </c>
      <c r="O268" s="23" t="s">
        <v>2</v>
      </c>
    </row>
    <row r="269" spans="1:15" ht="22.5" x14ac:dyDescent="0.25">
      <c r="A269" s="47" t="s">
        <v>600</v>
      </c>
      <c r="B269" s="30" t="s">
        <v>601</v>
      </c>
      <c r="C269" s="46" t="s">
        <v>616</v>
      </c>
      <c r="D269" s="33">
        <v>4500743</v>
      </c>
      <c r="E269" s="46" t="s">
        <v>637</v>
      </c>
      <c r="F269" s="27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2">
        <f>G269+H269+I269+J269+K269</f>
        <v>0</v>
      </c>
      <c r="M269" s="22">
        <f>F269-L269</f>
        <v>0</v>
      </c>
      <c r="N269" s="29">
        <v>0</v>
      </c>
      <c r="O269" s="23" t="s">
        <v>2</v>
      </c>
    </row>
    <row r="270" spans="1:15" ht="22.5" x14ac:dyDescent="0.25">
      <c r="A270" s="47" t="s">
        <v>600</v>
      </c>
      <c r="B270" s="30" t="s">
        <v>601</v>
      </c>
      <c r="C270" s="46" t="s">
        <v>616</v>
      </c>
      <c r="D270" s="33">
        <v>4500754</v>
      </c>
      <c r="E270" s="46" t="s">
        <v>638</v>
      </c>
      <c r="F270" s="27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2">
        <f>G270+H270+I270+J270+K270</f>
        <v>0</v>
      </c>
      <c r="M270" s="22">
        <f>F270-L270</f>
        <v>0</v>
      </c>
      <c r="N270" s="29">
        <v>0</v>
      </c>
      <c r="O270" s="23" t="s">
        <v>2</v>
      </c>
    </row>
    <row r="271" spans="1:15" ht="22.5" x14ac:dyDescent="0.25">
      <c r="A271" s="47" t="s">
        <v>600</v>
      </c>
      <c r="B271" s="30" t="s">
        <v>601</v>
      </c>
      <c r="C271" s="46" t="s">
        <v>616</v>
      </c>
      <c r="D271" s="33">
        <v>4500759</v>
      </c>
      <c r="E271" s="46" t="s">
        <v>639</v>
      </c>
      <c r="F271" s="27">
        <v>0</v>
      </c>
      <c r="G271" s="28">
        <v>0</v>
      </c>
      <c r="H271" s="28">
        <v>0</v>
      </c>
      <c r="I271" s="28">
        <v>0</v>
      </c>
      <c r="J271" s="28">
        <v>0</v>
      </c>
      <c r="K271" s="28">
        <v>0</v>
      </c>
      <c r="L271" s="22">
        <f>G271+H271+I271+J271+K271</f>
        <v>0</v>
      </c>
      <c r="M271" s="22">
        <f>F271-L271</f>
        <v>0</v>
      </c>
      <c r="N271" s="29">
        <v>0</v>
      </c>
      <c r="O271" s="23" t="s">
        <v>2</v>
      </c>
    </row>
    <row r="272" spans="1:15" ht="22.5" x14ac:dyDescent="0.25">
      <c r="A272" s="47" t="s">
        <v>600</v>
      </c>
      <c r="B272" s="30" t="s">
        <v>601</v>
      </c>
      <c r="C272" s="46" t="s">
        <v>616</v>
      </c>
      <c r="D272" s="33">
        <v>4500764</v>
      </c>
      <c r="E272" s="46" t="s">
        <v>640</v>
      </c>
      <c r="F272" s="27">
        <v>0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22">
        <f>G272+H272+I272+J272+K272</f>
        <v>0</v>
      </c>
      <c r="M272" s="22">
        <f>F272-L272</f>
        <v>0</v>
      </c>
      <c r="N272" s="29">
        <v>0</v>
      </c>
      <c r="O272" s="23" t="s">
        <v>2</v>
      </c>
    </row>
    <row r="273" spans="1:15" ht="22.5" x14ac:dyDescent="0.25">
      <c r="A273" s="47" t="s">
        <v>600</v>
      </c>
      <c r="B273" s="30" t="s">
        <v>601</v>
      </c>
      <c r="C273" s="46" t="s">
        <v>616</v>
      </c>
      <c r="D273" s="33">
        <v>4500771</v>
      </c>
      <c r="E273" s="46" t="s">
        <v>641</v>
      </c>
      <c r="F273" s="27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2">
        <f>G273+H273+I273+J273+K273</f>
        <v>0</v>
      </c>
      <c r="M273" s="22">
        <f>F273-L273</f>
        <v>0</v>
      </c>
      <c r="N273" s="29">
        <v>0</v>
      </c>
      <c r="O273" s="23" t="s">
        <v>2</v>
      </c>
    </row>
    <row r="274" spans="1:15" ht="22.5" x14ac:dyDescent="0.25">
      <c r="A274" s="47" t="s">
        <v>600</v>
      </c>
      <c r="B274" s="30" t="s">
        <v>601</v>
      </c>
      <c r="C274" s="46" t="s">
        <v>616</v>
      </c>
      <c r="D274" s="33">
        <v>4500774</v>
      </c>
      <c r="E274" s="46" t="s">
        <v>642</v>
      </c>
      <c r="F274" s="27">
        <v>0</v>
      </c>
      <c r="G274" s="28">
        <v>0</v>
      </c>
      <c r="H274" s="28">
        <v>0</v>
      </c>
      <c r="I274" s="28">
        <v>0</v>
      </c>
      <c r="J274" s="28">
        <v>0</v>
      </c>
      <c r="K274" s="28">
        <v>0</v>
      </c>
      <c r="L274" s="22">
        <f>G274+H274+I274+J274+K274</f>
        <v>0</v>
      </c>
      <c r="M274" s="22">
        <f>F274-L274</f>
        <v>0</v>
      </c>
      <c r="N274" s="29">
        <v>0</v>
      </c>
      <c r="O274" s="23" t="s">
        <v>2</v>
      </c>
    </row>
    <row r="275" spans="1:15" ht="22.5" x14ac:dyDescent="0.25">
      <c r="A275" s="47" t="s">
        <v>600</v>
      </c>
      <c r="B275" s="30" t="s">
        <v>601</v>
      </c>
      <c r="C275" s="46" t="s">
        <v>616</v>
      </c>
      <c r="D275" s="33">
        <v>4500788</v>
      </c>
      <c r="E275" s="46" t="s">
        <v>643</v>
      </c>
      <c r="F275" s="27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2">
        <f>G275+H275+I275+J275+K275</f>
        <v>0</v>
      </c>
      <c r="M275" s="22">
        <f>F275-L275</f>
        <v>0</v>
      </c>
      <c r="N275" s="29">
        <v>0</v>
      </c>
      <c r="O275" s="23" t="s">
        <v>2</v>
      </c>
    </row>
    <row r="276" spans="1:15" ht="22.5" x14ac:dyDescent="0.25">
      <c r="A276" s="47" t="s">
        <v>600</v>
      </c>
      <c r="B276" s="30" t="s">
        <v>601</v>
      </c>
      <c r="C276" s="46" t="s">
        <v>616</v>
      </c>
      <c r="D276" s="33">
        <v>4500789</v>
      </c>
      <c r="E276" s="46" t="s">
        <v>644</v>
      </c>
      <c r="F276" s="27">
        <v>0</v>
      </c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22">
        <f>G276+H276+I276+J276+K276</f>
        <v>0</v>
      </c>
      <c r="M276" s="22">
        <f>F276-L276</f>
        <v>0</v>
      </c>
      <c r="N276" s="29">
        <v>0</v>
      </c>
      <c r="O276" s="23" t="s">
        <v>2</v>
      </c>
    </row>
    <row r="277" spans="1:15" ht="22.5" x14ac:dyDescent="0.25">
      <c r="A277" s="47" t="s">
        <v>600</v>
      </c>
      <c r="B277" s="30" t="s">
        <v>601</v>
      </c>
      <c r="C277" s="46" t="s">
        <v>616</v>
      </c>
      <c r="D277" s="33">
        <v>4500798</v>
      </c>
      <c r="E277" s="46" t="s">
        <v>645</v>
      </c>
      <c r="F277" s="27">
        <v>0</v>
      </c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2">
        <f>G277+H277+I277+J277+K277</f>
        <v>0</v>
      </c>
      <c r="M277" s="22">
        <f>F277-L277</f>
        <v>0</v>
      </c>
      <c r="N277" s="29">
        <v>0</v>
      </c>
      <c r="O277" s="23" t="s">
        <v>2</v>
      </c>
    </row>
    <row r="278" spans="1:15" x14ac:dyDescent="0.25">
      <c r="A278" s="46" t="s">
        <v>646</v>
      </c>
      <c r="B278" s="30" t="s">
        <v>647</v>
      </c>
      <c r="C278" s="46" t="s">
        <v>648</v>
      </c>
      <c r="D278" s="33">
        <v>4500266</v>
      </c>
      <c r="E278" s="46" t="s">
        <v>649</v>
      </c>
      <c r="F278" s="27">
        <v>34588.69</v>
      </c>
      <c r="G278" s="28">
        <v>3854.51</v>
      </c>
      <c r="H278" s="28">
        <v>0</v>
      </c>
      <c r="I278" s="28">
        <v>11563.52</v>
      </c>
      <c r="J278" s="28">
        <v>19170.66</v>
      </c>
      <c r="K278" s="28">
        <v>0</v>
      </c>
      <c r="L278" s="22">
        <f>G278+H278+I278+J278+K278</f>
        <v>34588.69</v>
      </c>
      <c r="M278" s="22">
        <f>F278-L278</f>
        <v>0</v>
      </c>
      <c r="N278" s="29">
        <v>0</v>
      </c>
      <c r="O278" s="23" t="s">
        <v>2</v>
      </c>
    </row>
    <row r="279" spans="1:15" ht="22.5" x14ac:dyDescent="0.25">
      <c r="A279" s="46" t="s">
        <v>646</v>
      </c>
      <c r="B279" s="30" t="s">
        <v>647</v>
      </c>
      <c r="C279" s="46" t="s">
        <v>650</v>
      </c>
      <c r="D279" s="33">
        <v>4500311</v>
      </c>
      <c r="E279" s="46" t="s">
        <v>651</v>
      </c>
      <c r="F279" s="27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2">
        <f>G279+H279+I279+J279+K279</f>
        <v>0</v>
      </c>
      <c r="M279" s="22">
        <f>F279-L279</f>
        <v>0</v>
      </c>
      <c r="N279" s="29">
        <v>0</v>
      </c>
      <c r="O279" s="23" t="s">
        <v>2</v>
      </c>
    </row>
    <row r="280" spans="1:15" x14ac:dyDescent="0.25">
      <c r="A280" s="47" t="s">
        <v>646</v>
      </c>
      <c r="B280" s="30" t="s">
        <v>581</v>
      </c>
      <c r="C280" s="46" t="s">
        <v>652</v>
      </c>
      <c r="D280" s="33">
        <v>4500347</v>
      </c>
      <c r="E280" s="46" t="s">
        <v>653</v>
      </c>
      <c r="F280" s="27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2">
        <f>G280+H280+I280+J280+K280</f>
        <v>0</v>
      </c>
      <c r="M280" s="22">
        <f>F280-L280</f>
        <v>0</v>
      </c>
      <c r="N280" s="29">
        <v>0</v>
      </c>
      <c r="O280" s="23" t="s">
        <v>2</v>
      </c>
    </row>
    <row r="281" spans="1:15" ht="22.5" x14ac:dyDescent="0.25">
      <c r="A281" s="47" t="s">
        <v>646</v>
      </c>
      <c r="B281" s="30" t="s">
        <v>581</v>
      </c>
      <c r="C281" s="46" t="s">
        <v>654</v>
      </c>
      <c r="D281" s="33">
        <v>4510101</v>
      </c>
      <c r="E281" s="46" t="s">
        <v>655</v>
      </c>
      <c r="F281" s="27">
        <v>0</v>
      </c>
      <c r="G281" s="28">
        <v>0</v>
      </c>
      <c r="H281" s="28">
        <v>0</v>
      </c>
      <c r="I281" s="28">
        <v>0</v>
      </c>
      <c r="J281" s="28">
        <v>0</v>
      </c>
      <c r="K281" s="28">
        <v>0</v>
      </c>
      <c r="L281" s="22">
        <f>G281+H281+I281+J281+K281</f>
        <v>0</v>
      </c>
      <c r="M281" s="22">
        <f>F281-L281</f>
        <v>0</v>
      </c>
      <c r="N281" s="29">
        <v>0</v>
      </c>
      <c r="O281" s="23" t="s">
        <v>2</v>
      </c>
    </row>
    <row r="282" spans="1:15" ht="22.5" x14ac:dyDescent="0.25">
      <c r="A282" s="47" t="s">
        <v>646</v>
      </c>
      <c r="B282" s="30" t="s">
        <v>581</v>
      </c>
      <c r="C282" s="46" t="s">
        <v>656</v>
      </c>
      <c r="D282" s="33">
        <v>4510102</v>
      </c>
      <c r="E282" s="46" t="s">
        <v>657</v>
      </c>
      <c r="F282" s="27">
        <v>0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22">
        <f>G282+H282+I282+J282+K282</f>
        <v>0</v>
      </c>
      <c r="M282" s="22">
        <f>F282-L282</f>
        <v>0</v>
      </c>
      <c r="N282" s="29">
        <v>0</v>
      </c>
      <c r="O282" s="23" t="s">
        <v>2</v>
      </c>
    </row>
    <row r="283" spans="1:15" ht="22.5" x14ac:dyDescent="0.25">
      <c r="A283" s="47" t="s">
        <v>646</v>
      </c>
      <c r="B283" s="30" t="s">
        <v>581</v>
      </c>
      <c r="C283" s="46" t="s">
        <v>658</v>
      </c>
      <c r="D283" s="33">
        <v>4510103</v>
      </c>
      <c r="E283" s="46" t="s">
        <v>659</v>
      </c>
      <c r="F283" s="27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2">
        <f>G283+H283+I283+J283+K283</f>
        <v>0</v>
      </c>
      <c r="M283" s="22">
        <f>F283-L283</f>
        <v>0</v>
      </c>
      <c r="N283" s="29">
        <v>0</v>
      </c>
      <c r="O283" s="23" t="s">
        <v>2</v>
      </c>
    </row>
    <row r="284" spans="1:15" ht="22.5" x14ac:dyDescent="0.25">
      <c r="A284" s="47" t="s">
        <v>646</v>
      </c>
      <c r="B284" s="30" t="s">
        <v>581</v>
      </c>
      <c r="C284" s="46" t="s">
        <v>660</v>
      </c>
      <c r="D284" s="33">
        <v>4510104</v>
      </c>
      <c r="E284" s="46" t="s">
        <v>661</v>
      </c>
      <c r="F284" s="27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2">
        <f>G284+H284+I284+J284+K284</f>
        <v>0</v>
      </c>
      <c r="M284" s="22">
        <f>F284-L284</f>
        <v>0</v>
      </c>
      <c r="N284" s="29">
        <v>0</v>
      </c>
      <c r="O284" s="23" t="s">
        <v>2</v>
      </c>
    </row>
    <row r="285" spans="1:15" ht="22.5" x14ac:dyDescent="0.25">
      <c r="A285" s="47" t="s">
        <v>646</v>
      </c>
      <c r="B285" s="30" t="s">
        <v>581</v>
      </c>
      <c r="C285" s="46" t="s">
        <v>662</v>
      </c>
      <c r="D285" s="33">
        <v>4510105</v>
      </c>
      <c r="E285" s="46" t="s">
        <v>663</v>
      </c>
      <c r="F285" s="27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2">
        <f>G285+H285+I285+J285+K285</f>
        <v>0</v>
      </c>
      <c r="M285" s="22">
        <f>F285-L285</f>
        <v>0</v>
      </c>
      <c r="N285" s="29">
        <v>0</v>
      </c>
      <c r="O285" s="23" t="s">
        <v>2</v>
      </c>
    </row>
    <row r="286" spans="1:15" ht="22.5" x14ac:dyDescent="0.25">
      <c r="A286" s="47" t="s">
        <v>646</v>
      </c>
      <c r="B286" s="30" t="s">
        <v>581</v>
      </c>
      <c r="C286" s="46" t="s">
        <v>664</v>
      </c>
      <c r="D286" s="33">
        <v>4510106</v>
      </c>
      <c r="E286" s="46" t="s">
        <v>665</v>
      </c>
      <c r="F286" s="27">
        <v>0</v>
      </c>
      <c r="G286" s="28">
        <v>0</v>
      </c>
      <c r="H286" s="28">
        <v>0</v>
      </c>
      <c r="I286" s="28">
        <v>0</v>
      </c>
      <c r="J286" s="28">
        <v>0</v>
      </c>
      <c r="K286" s="28">
        <v>0</v>
      </c>
      <c r="L286" s="22">
        <f>G286+H286+I286+J286+K286</f>
        <v>0</v>
      </c>
      <c r="M286" s="22">
        <f>F286-L286</f>
        <v>0</v>
      </c>
      <c r="N286" s="29">
        <v>0</v>
      </c>
      <c r="O286" s="23" t="s">
        <v>2</v>
      </c>
    </row>
    <row r="287" spans="1:15" ht="22.5" x14ac:dyDescent="0.25">
      <c r="A287" s="47" t="s">
        <v>646</v>
      </c>
      <c r="B287" s="30" t="s">
        <v>581</v>
      </c>
      <c r="C287" s="46" t="s">
        <v>666</v>
      </c>
      <c r="D287" s="33">
        <v>4510107</v>
      </c>
      <c r="E287" s="46" t="s">
        <v>667</v>
      </c>
      <c r="F287" s="27">
        <v>0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2">
        <f>G287+H287+I287+J287+K287</f>
        <v>0</v>
      </c>
      <c r="M287" s="22">
        <f>F287-L287</f>
        <v>0</v>
      </c>
      <c r="N287" s="29">
        <v>0</v>
      </c>
      <c r="O287" s="23" t="s">
        <v>2</v>
      </c>
    </row>
    <row r="288" spans="1:15" ht="22.5" x14ac:dyDescent="0.25">
      <c r="A288" s="47" t="s">
        <v>646</v>
      </c>
      <c r="B288" s="30" t="s">
        <v>581</v>
      </c>
      <c r="C288" s="46" t="s">
        <v>668</v>
      </c>
      <c r="D288" s="33">
        <v>4510108</v>
      </c>
      <c r="E288" s="46" t="s">
        <v>669</v>
      </c>
      <c r="F288" s="27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2">
        <f>G288+H288+I288+J288+K288</f>
        <v>0</v>
      </c>
      <c r="M288" s="22">
        <f>F288-L288</f>
        <v>0</v>
      </c>
      <c r="N288" s="29">
        <v>0</v>
      </c>
      <c r="O288" s="23" t="s">
        <v>2</v>
      </c>
    </row>
    <row r="289" spans="1:16" ht="22.5" x14ac:dyDescent="0.25">
      <c r="A289" s="47" t="s">
        <v>646</v>
      </c>
      <c r="B289" s="30" t="s">
        <v>581</v>
      </c>
      <c r="C289" s="46" t="s">
        <v>670</v>
      </c>
      <c r="D289" s="33">
        <v>4510109</v>
      </c>
      <c r="E289" s="46" t="s">
        <v>671</v>
      </c>
      <c r="F289" s="27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2">
        <f>G289+H289+I289+J289+K289</f>
        <v>0</v>
      </c>
      <c r="M289" s="22">
        <f>F289-L289</f>
        <v>0</v>
      </c>
      <c r="N289" s="29">
        <v>0</v>
      </c>
      <c r="O289" s="23" t="s">
        <v>2</v>
      </c>
    </row>
    <row r="290" spans="1:16" ht="22.5" x14ac:dyDescent="0.25">
      <c r="A290" s="47" t="s">
        <v>646</v>
      </c>
      <c r="B290" s="30" t="s">
        <v>581</v>
      </c>
      <c r="C290" s="46" t="s">
        <v>672</v>
      </c>
      <c r="D290" s="33">
        <v>4510110</v>
      </c>
      <c r="E290" s="46" t="s">
        <v>673</v>
      </c>
      <c r="F290" s="27">
        <v>0</v>
      </c>
      <c r="G290" s="28">
        <v>0</v>
      </c>
      <c r="H290" s="28">
        <v>0</v>
      </c>
      <c r="I290" s="28">
        <v>0</v>
      </c>
      <c r="J290" s="28">
        <v>0</v>
      </c>
      <c r="K290" s="28">
        <v>0</v>
      </c>
      <c r="L290" s="22">
        <f>G290+H290+I290+J290+K290</f>
        <v>0</v>
      </c>
      <c r="M290" s="22">
        <f>F290-L290</f>
        <v>0</v>
      </c>
      <c r="N290" s="29">
        <v>0</v>
      </c>
      <c r="O290" s="23" t="s">
        <v>2</v>
      </c>
    </row>
    <row r="291" spans="1:16" ht="22.5" x14ac:dyDescent="0.25">
      <c r="A291" s="47" t="s">
        <v>646</v>
      </c>
      <c r="B291" s="30" t="s">
        <v>581</v>
      </c>
      <c r="C291" s="46" t="s">
        <v>674</v>
      </c>
      <c r="D291" s="33">
        <v>4510111</v>
      </c>
      <c r="E291" s="46" t="s">
        <v>675</v>
      </c>
      <c r="F291" s="27">
        <v>0</v>
      </c>
      <c r="G291" s="28">
        <v>0</v>
      </c>
      <c r="H291" s="28">
        <v>0</v>
      </c>
      <c r="I291" s="28">
        <v>0</v>
      </c>
      <c r="J291" s="28">
        <v>0</v>
      </c>
      <c r="K291" s="28">
        <v>0</v>
      </c>
      <c r="L291" s="22">
        <f>G291+H291+I291+J291+K291</f>
        <v>0</v>
      </c>
      <c r="M291" s="22">
        <f>F291-L291</f>
        <v>0</v>
      </c>
      <c r="N291" s="29">
        <v>0</v>
      </c>
      <c r="O291" s="23" t="s">
        <v>2</v>
      </c>
    </row>
    <row r="292" spans="1:16" ht="22.5" x14ac:dyDescent="0.25">
      <c r="A292" s="47" t="s">
        <v>646</v>
      </c>
      <c r="B292" s="30" t="s">
        <v>581</v>
      </c>
      <c r="C292" s="46" t="s">
        <v>676</v>
      </c>
      <c r="D292" s="33">
        <v>4510112</v>
      </c>
      <c r="E292" s="46" t="s">
        <v>677</v>
      </c>
      <c r="F292" s="27">
        <v>0</v>
      </c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22">
        <f>G292+H292+I292+J292+K292</f>
        <v>0</v>
      </c>
      <c r="M292" s="22">
        <f>F292-L292</f>
        <v>0</v>
      </c>
      <c r="N292" s="29">
        <v>0</v>
      </c>
      <c r="O292" s="23" t="s">
        <v>2</v>
      </c>
    </row>
    <row r="293" spans="1:16" ht="22.5" x14ac:dyDescent="0.25">
      <c r="A293" s="47" t="s">
        <v>646</v>
      </c>
      <c r="B293" s="30" t="s">
        <v>581</v>
      </c>
      <c r="C293" s="46" t="s">
        <v>678</v>
      </c>
      <c r="D293" s="33">
        <v>4510113</v>
      </c>
      <c r="E293" s="46" t="s">
        <v>679</v>
      </c>
      <c r="F293" s="27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2">
        <f>G293+H293+I293+J293+K293</f>
        <v>0</v>
      </c>
      <c r="M293" s="22">
        <f>F293-L293</f>
        <v>0</v>
      </c>
      <c r="N293" s="29">
        <v>0</v>
      </c>
      <c r="O293" s="23" t="s">
        <v>2</v>
      </c>
    </row>
    <row r="294" spans="1:16" x14ac:dyDescent="0.25">
      <c r="A294" s="51" t="s">
        <v>23</v>
      </c>
      <c r="B294" s="52" t="s">
        <v>23</v>
      </c>
      <c r="C294" s="51" t="s">
        <v>23</v>
      </c>
      <c r="D294" s="41" t="s">
        <v>680</v>
      </c>
      <c r="E294" s="53" t="s">
        <v>291</v>
      </c>
      <c r="F294" s="42">
        <f>F133+F217+F227+F233+F243+F246</f>
        <v>54205726.750000007</v>
      </c>
      <c r="G294" s="42">
        <f>G133+G217+G227+G233+G243+G246</f>
        <v>14573550.969999999</v>
      </c>
      <c r="H294" s="42">
        <f>H133+H217+H227+H233+H243+H246</f>
        <v>33829016.080000006</v>
      </c>
      <c r="I294" s="42">
        <f>I133+I217+I227+I233+I243+I246</f>
        <v>44683.770000000004</v>
      </c>
      <c r="J294" s="42">
        <f>J133+J217+J227+J233+J243+J246</f>
        <v>19810.75</v>
      </c>
      <c r="K294" s="42">
        <f>K133+K217+K227+K233+K243+K246</f>
        <v>5738665.1799999997</v>
      </c>
      <c r="L294" s="42">
        <f>G294+H294+I294+J294+K294</f>
        <v>54205726.750000007</v>
      </c>
      <c r="M294" s="42">
        <f>M133+M217+M227+M233+M243+M246</f>
        <v>0</v>
      </c>
      <c r="N294" s="42">
        <f>N133+N217+N227+N233+N243+N246</f>
        <v>0</v>
      </c>
      <c r="O294" s="54" t="s">
        <v>2</v>
      </c>
    </row>
    <row r="296" spans="1:16" x14ac:dyDescent="0.25">
      <c r="A296" s="43" t="s">
        <v>681</v>
      </c>
      <c r="B296" s="43" t="s">
        <v>682</v>
      </c>
      <c r="C296" s="20" t="s">
        <v>2</v>
      </c>
      <c r="D296" s="21" t="s">
        <v>2</v>
      </c>
      <c r="E296" s="21" t="s">
        <v>2</v>
      </c>
      <c r="F296" s="22">
        <f>F307+F306+F305+F304+F303+F302+F301+F300+F299+F298+F297</f>
        <v>538213.88</v>
      </c>
      <c r="G296" s="22">
        <f>G307+G306+G305+G304+G303+G302+G301+G300+G299+G298+G297</f>
        <v>532732.45000000007</v>
      </c>
      <c r="H296" s="22">
        <f>H307+H306+H305+H304+H303+H302+H301+H300+H299+H298+H297</f>
        <v>0</v>
      </c>
      <c r="I296" s="22">
        <f>I307+I306+I305+I304+I303+I302+I301+I300+I299+I298+I297</f>
        <v>4545.29</v>
      </c>
      <c r="J296" s="22">
        <f>J307+J306+J305+J304+J303+J302+J301+J300+J299+J298+J297</f>
        <v>936.14</v>
      </c>
      <c r="K296" s="22">
        <f>K307+K306+K305+K304+K303+K302+K301+K300+K299+K298+K297</f>
        <v>0</v>
      </c>
      <c r="L296" s="22">
        <f>G296+H296+I296+J296+K296</f>
        <v>538213.88000000012</v>
      </c>
      <c r="M296" s="22">
        <f>F296-L296</f>
        <v>0</v>
      </c>
      <c r="N296" s="22">
        <f>N307+N306+N305+N304+N303+N302+N301+N300+N299+N298+N297</f>
        <v>0</v>
      </c>
      <c r="O296" s="55"/>
      <c r="P296" s="23" t="s">
        <v>2</v>
      </c>
    </row>
    <row r="297" spans="1:16" x14ac:dyDescent="0.25">
      <c r="A297" s="30" t="s">
        <v>683</v>
      </c>
      <c r="B297" s="30" t="s">
        <v>684</v>
      </c>
      <c r="C297" s="30" t="s">
        <v>685</v>
      </c>
      <c r="D297" s="25">
        <v>4500303</v>
      </c>
      <c r="E297" s="26" t="s">
        <v>686</v>
      </c>
      <c r="F297" s="27">
        <v>0</v>
      </c>
      <c r="G297" s="28">
        <v>0</v>
      </c>
      <c r="H297" s="28">
        <v>0</v>
      </c>
      <c r="I297" s="28">
        <v>0</v>
      </c>
      <c r="J297" s="28">
        <v>0</v>
      </c>
      <c r="K297" s="28">
        <v>0</v>
      </c>
      <c r="L297" s="22">
        <f>G297+H297+I297+J297+K297</f>
        <v>0</v>
      </c>
      <c r="M297" s="22">
        <f>F297-L297</f>
        <v>0</v>
      </c>
      <c r="N297" s="29">
        <v>0</v>
      </c>
      <c r="O297" s="55"/>
      <c r="P297" s="56">
        <v>334202380.51999998</v>
      </c>
    </row>
    <row r="298" spans="1:16" x14ac:dyDescent="0.25">
      <c r="A298" s="30" t="s">
        <v>687</v>
      </c>
      <c r="B298" s="30" t="s">
        <v>688</v>
      </c>
      <c r="C298" s="30" t="s">
        <v>689</v>
      </c>
      <c r="D298" s="25">
        <v>4500312</v>
      </c>
      <c r="E298" s="26" t="s">
        <v>690</v>
      </c>
      <c r="F298" s="27">
        <v>440861.28</v>
      </c>
      <c r="G298" s="28">
        <v>440861.28</v>
      </c>
      <c r="H298" s="28">
        <v>0</v>
      </c>
      <c r="I298" s="28">
        <v>0</v>
      </c>
      <c r="J298" s="28">
        <v>0</v>
      </c>
      <c r="K298" s="28">
        <v>0</v>
      </c>
      <c r="L298" s="22">
        <f>G298+H298+I298+J298+K298</f>
        <v>440861.28</v>
      </c>
      <c r="M298" s="22">
        <f>F298-L298</f>
        <v>0</v>
      </c>
      <c r="N298" s="29">
        <v>0</v>
      </c>
      <c r="O298" s="55"/>
      <c r="P298" s="56">
        <v>582798708.25</v>
      </c>
    </row>
    <row r="299" spans="1:16" x14ac:dyDescent="0.25">
      <c r="A299" s="30" t="s">
        <v>691</v>
      </c>
      <c r="B299" s="30" t="s">
        <v>692</v>
      </c>
      <c r="C299" s="30" t="s">
        <v>693</v>
      </c>
      <c r="D299" s="25">
        <v>4500238</v>
      </c>
      <c r="E299" s="26" t="s">
        <v>694</v>
      </c>
      <c r="F299" s="27">
        <v>0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22">
        <f>G299+H299+I299+J299+K299</f>
        <v>0</v>
      </c>
      <c r="M299" s="22">
        <f>F299-L299</f>
        <v>0</v>
      </c>
      <c r="N299" s="29">
        <v>0</v>
      </c>
      <c r="O299" s="55"/>
      <c r="P299" s="56">
        <v>26748226.620000001</v>
      </c>
    </row>
    <row r="300" spans="1:16" x14ac:dyDescent="0.25">
      <c r="A300" s="30" t="s">
        <v>691</v>
      </c>
      <c r="B300" s="30" t="s">
        <v>692</v>
      </c>
      <c r="C300" s="30" t="s">
        <v>695</v>
      </c>
      <c r="D300" s="25">
        <v>4500239</v>
      </c>
      <c r="E300" s="26" t="s">
        <v>696</v>
      </c>
      <c r="F300" s="27">
        <v>0</v>
      </c>
      <c r="G300" s="28">
        <v>0</v>
      </c>
      <c r="H300" s="28">
        <v>0</v>
      </c>
      <c r="I300" s="28">
        <v>0</v>
      </c>
      <c r="J300" s="28">
        <v>0</v>
      </c>
      <c r="K300" s="28">
        <v>0</v>
      </c>
      <c r="L300" s="22">
        <f>G300+H300+I300+J300+K300</f>
        <v>0</v>
      </c>
      <c r="M300" s="22">
        <f>F300-L300</f>
        <v>0</v>
      </c>
      <c r="N300" s="29">
        <v>0</v>
      </c>
      <c r="O300" s="55"/>
      <c r="P300" s="56">
        <v>48096508.670000002</v>
      </c>
    </row>
    <row r="301" spans="1:16" x14ac:dyDescent="0.25">
      <c r="A301" s="30" t="s">
        <v>691</v>
      </c>
      <c r="B301" s="30" t="s">
        <v>692</v>
      </c>
      <c r="C301" s="30" t="s">
        <v>697</v>
      </c>
      <c r="D301" s="25">
        <v>4500313</v>
      </c>
      <c r="E301" s="26" t="s">
        <v>698</v>
      </c>
      <c r="F301" s="27">
        <v>0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2">
        <f>G301+H301+I301+J301+K301</f>
        <v>0</v>
      </c>
      <c r="M301" s="22">
        <f>F301-L301</f>
        <v>0</v>
      </c>
      <c r="N301" s="29">
        <v>0</v>
      </c>
      <c r="O301" s="55"/>
      <c r="P301" s="56">
        <v>5738665.1799999997</v>
      </c>
    </row>
    <row r="302" spans="1:16" x14ac:dyDescent="0.25">
      <c r="A302" s="30" t="s">
        <v>691</v>
      </c>
      <c r="B302" s="30" t="s">
        <v>692</v>
      </c>
      <c r="C302" s="30" t="s">
        <v>699</v>
      </c>
      <c r="D302" s="25">
        <v>4500267</v>
      </c>
      <c r="E302" s="26" t="s">
        <v>700</v>
      </c>
      <c r="F302" s="27">
        <v>92807.31</v>
      </c>
      <c r="G302" s="28">
        <v>91871.17</v>
      </c>
      <c r="H302" s="28">
        <v>0</v>
      </c>
      <c r="I302" s="28">
        <v>0</v>
      </c>
      <c r="J302" s="28">
        <v>936.14</v>
      </c>
      <c r="K302" s="28">
        <v>0</v>
      </c>
      <c r="L302" s="22">
        <f>G302+H302+I302+J302+K302</f>
        <v>92807.31</v>
      </c>
      <c r="M302" s="22">
        <f>F302-L302</f>
        <v>0</v>
      </c>
      <c r="N302" s="29">
        <v>0</v>
      </c>
      <c r="O302" s="55"/>
      <c r="P302" s="56">
        <v>0</v>
      </c>
    </row>
    <row r="303" spans="1:16" x14ac:dyDescent="0.25">
      <c r="A303" s="45" t="s">
        <v>701</v>
      </c>
      <c r="B303" s="30" t="s">
        <v>702</v>
      </c>
      <c r="C303" s="30" t="s">
        <v>703</v>
      </c>
      <c r="D303" s="25">
        <v>4500321</v>
      </c>
      <c r="E303" s="26" t="s">
        <v>704</v>
      </c>
      <c r="F303" s="27">
        <v>4545.29</v>
      </c>
      <c r="G303" s="28">
        <v>0</v>
      </c>
      <c r="H303" s="28">
        <v>0</v>
      </c>
      <c r="I303" s="28">
        <v>4545.29</v>
      </c>
      <c r="J303" s="28">
        <v>0</v>
      </c>
      <c r="K303" s="28">
        <v>0</v>
      </c>
      <c r="L303" s="22">
        <f>G303+H303+I303+J303+K303</f>
        <v>4545.29</v>
      </c>
      <c r="M303" s="22">
        <f>F303-L303</f>
        <v>0</v>
      </c>
      <c r="N303" s="29">
        <v>0</v>
      </c>
      <c r="O303" s="55"/>
      <c r="P303" s="56">
        <v>0</v>
      </c>
    </row>
    <row r="304" spans="1:16" x14ac:dyDescent="0.25">
      <c r="A304" s="30" t="s">
        <v>701</v>
      </c>
      <c r="B304" s="30" t="s">
        <v>702</v>
      </c>
      <c r="C304" s="30" t="s">
        <v>705</v>
      </c>
      <c r="D304" s="25">
        <v>4500323</v>
      </c>
      <c r="E304" s="26" t="s">
        <v>706</v>
      </c>
      <c r="F304" s="27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2">
        <f>G304+H304+I304+J304+K304</f>
        <v>0</v>
      </c>
      <c r="M304" s="22">
        <f>F304-L304</f>
        <v>0</v>
      </c>
      <c r="N304" s="29">
        <v>0</v>
      </c>
      <c r="O304" s="55"/>
      <c r="P304" s="56">
        <v>997584489.24000001</v>
      </c>
    </row>
    <row r="305" spans="1:16" x14ac:dyDescent="0.25">
      <c r="A305" s="45" t="s">
        <v>691</v>
      </c>
      <c r="B305" s="30" t="s">
        <v>692</v>
      </c>
      <c r="C305" s="30" t="s">
        <v>707</v>
      </c>
      <c r="D305" s="25">
        <v>4500602</v>
      </c>
      <c r="E305" s="26" t="s">
        <v>708</v>
      </c>
      <c r="F305" s="27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0</v>
      </c>
      <c r="L305" s="22">
        <f>G305+H305+I305+J305+K305</f>
        <v>0</v>
      </c>
      <c r="M305" s="22">
        <f>F305-L305</f>
        <v>0</v>
      </c>
      <c r="N305" s="29">
        <v>0</v>
      </c>
      <c r="O305" s="55"/>
      <c r="P305" s="56">
        <v>0</v>
      </c>
    </row>
    <row r="306" spans="1:16" x14ac:dyDescent="0.25">
      <c r="A306" s="45" t="s">
        <v>691</v>
      </c>
      <c r="B306" s="30" t="s">
        <v>692</v>
      </c>
      <c r="C306" s="30" t="s">
        <v>709</v>
      </c>
      <c r="D306" s="25">
        <v>4500603</v>
      </c>
      <c r="E306" s="26" t="s">
        <v>710</v>
      </c>
      <c r="F306" s="27">
        <v>0</v>
      </c>
      <c r="G306" s="28">
        <v>0</v>
      </c>
      <c r="H306" s="28">
        <v>0</v>
      </c>
      <c r="I306" s="28">
        <v>0</v>
      </c>
      <c r="J306" s="28">
        <v>0</v>
      </c>
      <c r="K306" s="28">
        <v>0</v>
      </c>
      <c r="L306" s="22">
        <f>G306+H306+I306+J306+K306</f>
        <v>0</v>
      </c>
      <c r="M306" s="22">
        <f>F306-L306</f>
        <v>0</v>
      </c>
      <c r="N306" s="29">
        <v>0</v>
      </c>
      <c r="O306" s="55"/>
      <c r="P306" s="56">
        <v>0</v>
      </c>
    </row>
    <row r="307" spans="1:16" x14ac:dyDescent="0.25">
      <c r="A307" s="45" t="s">
        <v>691</v>
      </c>
      <c r="B307" s="30" t="s">
        <v>692</v>
      </c>
      <c r="C307" s="30" t="s">
        <v>711</v>
      </c>
      <c r="D307" s="25">
        <v>4500348</v>
      </c>
      <c r="E307" s="26" t="s">
        <v>712</v>
      </c>
      <c r="F307" s="27">
        <v>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2">
        <f>G307+H307+I307+J307+K307</f>
        <v>0</v>
      </c>
      <c r="M307" s="22">
        <f>F307-L307</f>
        <v>0</v>
      </c>
      <c r="N307" s="29">
        <v>0</v>
      </c>
      <c r="O307" s="55"/>
      <c r="P307" s="56">
        <v>0</v>
      </c>
    </row>
    <row r="308" spans="1:16" x14ac:dyDescent="0.25">
      <c r="A308" s="43" t="s">
        <v>713</v>
      </c>
      <c r="B308" s="43" t="s">
        <v>714</v>
      </c>
      <c r="C308" s="20" t="s">
        <v>2</v>
      </c>
      <c r="D308" s="21" t="s">
        <v>2</v>
      </c>
      <c r="E308" s="21" t="s">
        <v>2</v>
      </c>
      <c r="F308" s="22">
        <f>F326+F325+F324+F323+F322+F321+F320+F319+F318+F317+F316+F315+F314+F313+F312+F311+F310+F309</f>
        <v>1959710.5</v>
      </c>
      <c r="G308" s="22">
        <f>G326+G325+G324+G323+G322+G321+G320+G319+G318+G317+G316+G315+G314+G313+G312+G311+G310+G309</f>
        <v>89986.15</v>
      </c>
      <c r="H308" s="22">
        <f>H326+H325+H324+H323+H322+H321+H320+H319+H318+H317+H316+H315+H314+H313+H312+H311+H310+H309</f>
        <v>8487.9</v>
      </c>
      <c r="I308" s="22">
        <f>I326+I325+I324+I323+I322+I321+I320+I319+I318+I317+I316+I315+I314+I313+I312+I311+I310+I309</f>
        <v>4125.9399999999996</v>
      </c>
      <c r="J308" s="22">
        <f>J326+J325+J324+J323+J322+J321+J320+J319+J318+J317+J316+J315+J314+J313+J312+J311+J310+J309</f>
        <v>1857110.5099999998</v>
      </c>
      <c r="K308" s="22">
        <f>K326+K325+K324+K323+K322+K321+K320+K319+K318+K317+K316+K315+K314+K313+K312+K311+K310+K309</f>
        <v>0</v>
      </c>
      <c r="L308" s="22">
        <f>G308+H308+I308+J308+K308</f>
        <v>1959710.4999999998</v>
      </c>
      <c r="M308" s="22">
        <f>F308-L308</f>
        <v>0</v>
      </c>
      <c r="N308" s="22">
        <f>N326+N325+N324+N323+N322+N321+N320+N319+N318+N317+N316+N315+N314+N313+N312+N311+N310+N309</f>
        <v>0</v>
      </c>
      <c r="O308" s="55"/>
      <c r="P308" s="15" t="s">
        <v>2</v>
      </c>
    </row>
    <row r="309" spans="1:16" x14ac:dyDescent="0.25">
      <c r="A309" s="30" t="s">
        <v>715</v>
      </c>
      <c r="B309" s="30" t="s">
        <v>716</v>
      </c>
      <c r="C309" s="30" t="s">
        <v>717</v>
      </c>
      <c r="D309" s="25">
        <v>4500318</v>
      </c>
      <c r="E309" s="26" t="s">
        <v>718</v>
      </c>
      <c r="F309" s="27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2">
        <f>G309+H309+I309+J309+K309</f>
        <v>0</v>
      </c>
      <c r="M309" s="22">
        <f>F309-L309</f>
        <v>0</v>
      </c>
      <c r="N309" s="29">
        <v>0</v>
      </c>
      <c r="O309" s="55"/>
      <c r="P309" s="56">
        <v>0</v>
      </c>
    </row>
    <row r="310" spans="1:16" x14ac:dyDescent="0.25">
      <c r="A310" s="30" t="s">
        <v>719</v>
      </c>
      <c r="B310" s="30" t="s">
        <v>720</v>
      </c>
      <c r="C310" s="30" t="s">
        <v>721</v>
      </c>
      <c r="D310" s="25">
        <v>4500319</v>
      </c>
      <c r="E310" s="26" t="s">
        <v>722</v>
      </c>
      <c r="F310" s="27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2">
        <f>G310+H310+I310+J310+K310</f>
        <v>0</v>
      </c>
      <c r="M310" s="22">
        <f>F310-L310</f>
        <v>0</v>
      </c>
      <c r="N310" s="29">
        <v>0</v>
      </c>
      <c r="O310" s="55"/>
      <c r="P310" s="56">
        <v>0</v>
      </c>
    </row>
    <row r="311" spans="1:16" x14ac:dyDescent="0.25">
      <c r="A311" s="30" t="s">
        <v>723</v>
      </c>
      <c r="B311" s="30" t="s">
        <v>724</v>
      </c>
      <c r="C311" s="30" t="s">
        <v>725</v>
      </c>
      <c r="D311" s="25">
        <v>4500316</v>
      </c>
      <c r="E311" s="26" t="s">
        <v>726</v>
      </c>
      <c r="F311" s="27">
        <v>0</v>
      </c>
      <c r="G311" s="28">
        <v>0</v>
      </c>
      <c r="H311" s="28">
        <v>0</v>
      </c>
      <c r="I311" s="28">
        <v>0</v>
      </c>
      <c r="J311" s="28">
        <v>0</v>
      </c>
      <c r="K311" s="28">
        <v>0</v>
      </c>
      <c r="L311" s="22">
        <f>G311+H311+I311+J311+K311</f>
        <v>0</v>
      </c>
      <c r="M311" s="22">
        <f>F311-L311</f>
        <v>0</v>
      </c>
      <c r="N311" s="29">
        <v>0</v>
      </c>
      <c r="O311" s="55"/>
      <c r="P311" s="56">
        <v>0</v>
      </c>
    </row>
    <row r="312" spans="1:16" x14ac:dyDescent="0.25">
      <c r="A312" s="45" t="s">
        <v>727</v>
      </c>
      <c r="B312" s="30" t="s">
        <v>728</v>
      </c>
      <c r="C312" s="30" t="s">
        <v>729</v>
      </c>
      <c r="D312" s="25">
        <v>4500322</v>
      </c>
      <c r="E312" s="26" t="s">
        <v>730</v>
      </c>
      <c r="F312" s="27">
        <v>0</v>
      </c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2">
        <f>G312+H312+I312+J312+K312</f>
        <v>0</v>
      </c>
      <c r="M312" s="22">
        <f>F312-L312</f>
        <v>0</v>
      </c>
      <c r="N312" s="29">
        <v>0</v>
      </c>
      <c r="O312" s="55"/>
      <c r="P312" s="56">
        <v>0</v>
      </c>
    </row>
    <row r="313" spans="1:16" x14ac:dyDescent="0.25">
      <c r="A313" s="30" t="s">
        <v>701</v>
      </c>
      <c r="B313" s="30" t="s">
        <v>702</v>
      </c>
      <c r="C313" s="24" t="s">
        <v>23</v>
      </c>
      <c r="D313" s="25">
        <v>4500301</v>
      </c>
      <c r="E313" s="26" t="s">
        <v>731</v>
      </c>
      <c r="F313" s="27">
        <v>415770.17</v>
      </c>
      <c r="G313" s="28">
        <v>0</v>
      </c>
      <c r="H313" s="28">
        <v>0</v>
      </c>
      <c r="I313" s="28">
        <v>0</v>
      </c>
      <c r="J313" s="28">
        <v>415770.17</v>
      </c>
      <c r="K313" s="28">
        <v>0</v>
      </c>
      <c r="L313" s="22">
        <f>G313+H313+I313+J313+K313</f>
        <v>415770.17</v>
      </c>
      <c r="M313" s="22">
        <f>F313-L313</f>
        <v>0</v>
      </c>
      <c r="N313" s="29">
        <v>0</v>
      </c>
      <c r="O313" s="55"/>
      <c r="P313" s="56">
        <v>0</v>
      </c>
    </row>
    <row r="314" spans="1:16" x14ac:dyDescent="0.25">
      <c r="A314" s="30" t="s">
        <v>701</v>
      </c>
      <c r="B314" s="30" t="s">
        <v>702</v>
      </c>
      <c r="C314" s="24" t="s">
        <v>23</v>
      </c>
      <c r="D314" s="25">
        <v>4500302</v>
      </c>
      <c r="E314" s="26" t="s">
        <v>732</v>
      </c>
      <c r="F314" s="27">
        <v>714391.97</v>
      </c>
      <c r="G314" s="28">
        <v>0</v>
      </c>
      <c r="H314" s="28">
        <v>0</v>
      </c>
      <c r="I314" s="28">
        <v>0</v>
      </c>
      <c r="J314" s="28">
        <v>714391.97</v>
      </c>
      <c r="K314" s="28">
        <v>0</v>
      </c>
      <c r="L314" s="22">
        <f>G314+H314+I314+J314+K314</f>
        <v>714391.97</v>
      </c>
      <c r="M314" s="22">
        <f>F314-L314</f>
        <v>0</v>
      </c>
      <c r="N314" s="29">
        <v>0</v>
      </c>
      <c r="O314" s="55"/>
      <c r="P314" s="56">
        <v>0</v>
      </c>
    </row>
    <row r="315" spans="1:16" x14ac:dyDescent="0.25">
      <c r="A315" s="30" t="s">
        <v>701</v>
      </c>
      <c r="B315" s="30" t="s">
        <v>702</v>
      </c>
      <c r="C315" s="24" t="s">
        <v>23</v>
      </c>
      <c r="D315" s="25">
        <v>4500304</v>
      </c>
      <c r="E315" s="26" t="s">
        <v>733</v>
      </c>
      <c r="F315" s="27">
        <v>829548.36</v>
      </c>
      <c r="G315" s="28">
        <v>89986.15</v>
      </c>
      <c r="H315" s="28">
        <v>8487.9</v>
      </c>
      <c r="I315" s="28">
        <v>4125.9399999999996</v>
      </c>
      <c r="J315" s="28">
        <v>726948.37</v>
      </c>
      <c r="K315" s="28">
        <v>0</v>
      </c>
      <c r="L315" s="22">
        <f>G315+H315+I315+J315+K315</f>
        <v>829548.36</v>
      </c>
      <c r="M315" s="22">
        <f>F315-L315</f>
        <v>0</v>
      </c>
      <c r="N315" s="29">
        <v>0</v>
      </c>
      <c r="O315" s="55"/>
      <c r="P315" s="56">
        <v>0</v>
      </c>
    </row>
    <row r="316" spans="1:16" x14ac:dyDescent="0.25">
      <c r="A316" s="30" t="s">
        <v>701</v>
      </c>
      <c r="B316" s="30" t="s">
        <v>702</v>
      </c>
      <c r="C316" s="24" t="s">
        <v>23</v>
      </c>
      <c r="D316" s="25">
        <v>4500305</v>
      </c>
      <c r="E316" s="26" t="s">
        <v>734</v>
      </c>
      <c r="F316" s="27">
        <v>0</v>
      </c>
      <c r="G316" s="28">
        <v>0</v>
      </c>
      <c r="H316" s="28">
        <v>0</v>
      </c>
      <c r="I316" s="28">
        <v>0</v>
      </c>
      <c r="J316" s="28">
        <v>0</v>
      </c>
      <c r="K316" s="28">
        <v>0</v>
      </c>
      <c r="L316" s="22">
        <f>G316+H316+I316+J316+K316</f>
        <v>0</v>
      </c>
      <c r="M316" s="22">
        <f>F316-L316</f>
        <v>0</v>
      </c>
      <c r="N316" s="29">
        <v>0</v>
      </c>
      <c r="O316" s="55"/>
      <c r="P316" s="56">
        <v>0</v>
      </c>
    </row>
    <row r="317" spans="1:16" x14ac:dyDescent="0.25">
      <c r="A317" s="30" t="s">
        <v>701</v>
      </c>
      <c r="B317" s="30" t="s">
        <v>702</v>
      </c>
      <c r="C317" s="24" t="s">
        <v>23</v>
      </c>
      <c r="D317" s="25">
        <v>4500306</v>
      </c>
      <c r="E317" s="26" t="s">
        <v>735</v>
      </c>
      <c r="F317" s="27">
        <v>0</v>
      </c>
      <c r="G317" s="28">
        <v>0</v>
      </c>
      <c r="H317" s="28">
        <v>0</v>
      </c>
      <c r="I317" s="28">
        <v>0</v>
      </c>
      <c r="J317" s="28">
        <v>0</v>
      </c>
      <c r="K317" s="28">
        <v>0</v>
      </c>
      <c r="L317" s="22">
        <f>G317+H317+I317+J317+K317</f>
        <v>0</v>
      </c>
      <c r="M317" s="22">
        <f>F317-L317</f>
        <v>0</v>
      </c>
      <c r="N317" s="29">
        <v>0</v>
      </c>
      <c r="O317" s="55"/>
      <c r="P317" s="56">
        <v>0</v>
      </c>
    </row>
    <row r="318" spans="1:16" x14ac:dyDescent="0.25">
      <c r="A318" s="30" t="s">
        <v>701</v>
      </c>
      <c r="B318" s="30" t="s">
        <v>702</v>
      </c>
      <c r="C318" s="24" t="s">
        <v>23</v>
      </c>
      <c r="D318" s="25">
        <v>4500308</v>
      </c>
      <c r="E318" s="26" t="s">
        <v>736</v>
      </c>
      <c r="F318" s="27">
        <v>0</v>
      </c>
      <c r="G318" s="28">
        <v>0</v>
      </c>
      <c r="H318" s="28">
        <v>0</v>
      </c>
      <c r="I318" s="28">
        <v>0</v>
      </c>
      <c r="J318" s="28">
        <v>0</v>
      </c>
      <c r="K318" s="28">
        <v>0</v>
      </c>
      <c r="L318" s="22">
        <f>G318+H318+I318+J318+K318</f>
        <v>0</v>
      </c>
      <c r="M318" s="22">
        <f>F318-L318</f>
        <v>0</v>
      </c>
      <c r="N318" s="29">
        <v>0</v>
      </c>
      <c r="O318" s="55"/>
      <c r="P318" s="56">
        <v>0</v>
      </c>
    </row>
    <row r="319" spans="1:16" x14ac:dyDescent="0.25">
      <c r="A319" s="30" t="s">
        <v>701</v>
      </c>
      <c r="B319" s="30" t="s">
        <v>702</v>
      </c>
      <c r="C319" s="24" t="s">
        <v>23</v>
      </c>
      <c r="D319" s="25">
        <v>4500320</v>
      </c>
      <c r="E319" s="26" t="s">
        <v>737</v>
      </c>
      <c r="F319" s="27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2">
        <f>G319+H319+I319+J319+K319</f>
        <v>0</v>
      </c>
      <c r="M319" s="22">
        <f>F319-L319</f>
        <v>0</v>
      </c>
      <c r="N319" s="29">
        <v>0</v>
      </c>
      <c r="O319" s="55"/>
      <c r="P319" s="56">
        <v>0</v>
      </c>
    </row>
    <row r="320" spans="1:16" x14ac:dyDescent="0.25">
      <c r="A320" s="30" t="s">
        <v>701</v>
      </c>
      <c r="B320" s="30" t="s">
        <v>702</v>
      </c>
      <c r="C320" s="24" t="s">
        <v>23</v>
      </c>
      <c r="D320" s="25">
        <v>4500501</v>
      </c>
      <c r="E320" s="26" t="s">
        <v>738</v>
      </c>
      <c r="F320" s="27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0</v>
      </c>
      <c r="L320" s="22">
        <f>G320+H320+I320+J320+K320</f>
        <v>0</v>
      </c>
      <c r="M320" s="22">
        <f>F320-L320</f>
        <v>0</v>
      </c>
      <c r="N320" s="29">
        <v>0</v>
      </c>
      <c r="O320" s="55"/>
      <c r="P320" s="56">
        <v>0</v>
      </c>
    </row>
    <row r="321" spans="1:16" x14ac:dyDescent="0.25">
      <c r="A321" s="30" t="s">
        <v>701</v>
      </c>
      <c r="B321" s="30" t="s">
        <v>702</v>
      </c>
      <c r="C321" s="24" t="s">
        <v>23</v>
      </c>
      <c r="D321" s="25">
        <v>4700201</v>
      </c>
      <c r="E321" s="26" t="s">
        <v>739</v>
      </c>
      <c r="F321" s="27">
        <v>0</v>
      </c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2">
        <f>G321+H321+I321+J321+K321</f>
        <v>0</v>
      </c>
      <c r="M321" s="22">
        <f>F321-L321</f>
        <v>0</v>
      </c>
      <c r="N321" s="29">
        <v>0</v>
      </c>
      <c r="O321" s="55"/>
      <c r="P321" s="56">
        <v>0</v>
      </c>
    </row>
    <row r="322" spans="1:16" x14ac:dyDescent="0.25">
      <c r="A322" s="45" t="s">
        <v>701</v>
      </c>
      <c r="B322" s="30" t="s">
        <v>702</v>
      </c>
      <c r="C322" s="30" t="s">
        <v>740</v>
      </c>
      <c r="D322" s="25">
        <v>4500335</v>
      </c>
      <c r="E322" s="26" t="s">
        <v>741</v>
      </c>
      <c r="F322" s="27">
        <v>0</v>
      </c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2">
        <f>G322+H322+I322+J322+K322</f>
        <v>0</v>
      </c>
      <c r="M322" s="22">
        <f>F322-L322</f>
        <v>0</v>
      </c>
      <c r="N322" s="29">
        <v>0</v>
      </c>
      <c r="O322" s="55"/>
      <c r="P322" s="56">
        <v>0</v>
      </c>
    </row>
    <row r="323" spans="1:16" x14ac:dyDescent="0.25">
      <c r="A323" s="45" t="s">
        <v>701</v>
      </c>
      <c r="B323" s="30" t="s">
        <v>702</v>
      </c>
      <c r="C323" s="30" t="s">
        <v>742</v>
      </c>
      <c r="D323" s="25">
        <v>4500336</v>
      </c>
      <c r="E323" s="26" t="s">
        <v>743</v>
      </c>
      <c r="F323" s="27">
        <v>0</v>
      </c>
      <c r="G323" s="28">
        <v>0</v>
      </c>
      <c r="H323" s="28">
        <v>0</v>
      </c>
      <c r="I323" s="28">
        <v>0</v>
      </c>
      <c r="J323" s="28">
        <v>0</v>
      </c>
      <c r="K323" s="28">
        <v>0</v>
      </c>
      <c r="L323" s="22">
        <f>G323+H323+I323+J323+K323</f>
        <v>0</v>
      </c>
      <c r="M323" s="22">
        <f>F323-L323</f>
        <v>0</v>
      </c>
      <c r="N323" s="29">
        <v>0</v>
      </c>
      <c r="O323" s="55"/>
      <c r="P323" s="56">
        <v>0</v>
      </c>
    </row>
    <row r="324" spans="1:16" x14ac:dyDescent="0.25">
      <c r="A324" s="45" t="s">
        <v>701</v>
      </c>
      <c r="B324" s="30" t="s">
        <v>702</v>
      </c>
      <c r="C324" s="30" t="s">
        <v>744</v>
      </c>
      <c r="D324" s="25">
        <v>4500337</v>
      </c>
      <c r="E324" s="26" t="s">
        <v>745</v>
      </c>
      <c r="F324" s="27">
        <v>0</v>
      </c>
      <c r="G324" s="28">
        <v>0</v>
      </c>
      <c r="H324" s="28">
        <v>0</v>
      </c>
      <c r="I324" s="28">
        <v>0</v>
      </c>
      <c r="J324" s="28">
        <v>0</v>
      </c>
      <c r="K324" s="28">
        <v>0</v>
      </c>
      <c r="L324" s="22">
        <f>G324+H324+I324+J324+K324</f>
        <v>0</v>
      </c>
      <c r="M324" s="22">
        <f>F324-L324</f>
        <v>0</v>
      </c>
      <c r="N324" s="29">
        <v>0</v>
      </c>
      <c r="O324" s="55"/>
      <c r="P324" s="56">
        <v>0</v>
      </c>
    </row>
    <row r="325" spans="1:16" x14ac:dyDescent="0.25">
      <c r="A325" s="45" t="s">
        <v>701</v>
      </c>
      <c r="B325" s="30" t="s">
        <v>702</v>
      </c>
      <c r="C325" s="30" t="s">
        <v>746</v>
      </c>
      <c r="D325" s="25">
        <v>4500338</v>
      </c>
      <c r="E325" s="26" t="s">
        <v>747</v>
      </c>
      <c r="F325" s="27">
        <v>0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22">
        <f>G325+H325+I325+J325+K325</f>
        <v>0</v>
      </c>
      <c r="M325" s="22">
        <f>F325-L325</f>
        <v>0</v>
      </c>
      <c r="N325" s="29">
        <v>0</v>
      </c>
      <c r="O325" s="55"/>
      <c r="P325" s="56">
        <v>0</v>
      </c>
    </row>
    <row r="326" spans="1:16" x14ac:dyDescent="0.25">
      <c r="A326" s="45" t="s">
        <v>701</v>
      </c>
      <c r="B326" s="30" t="s">
        <v>702</v>
      </c>
      <c r="C326" s="30" t="s">
        <v>748</v>
      </c>
      <c r="D326" s="25">
        <v>4500349</v>
      </c>
      <c r="E326" s="26" t="s">
        <v>749</v>
      </c>
      <c r="F326" s="27">
        <v>0</v>
      </c>
      <c r="G326" s="28">
        <v>0</v>
      </c>
      <c r="H326" s="28">
        <v>0</v>
      </c>
      <c r="I326" s="28">
        <v>0</v>
      </c>
      <c r="J326" s="28">
        <v>0</v>
      </c>
      <c r="K326" s="28">
        <v>0</v>
      </c>
      <c r="L326" s="22">
        <f>G326+H326+I326+J326+K326</f>
        <v>0</v>
      </c>
      <c r="M326" s="22">
        <f>F326-L326</f>
        <v>0</v>
      </c>
      <c r="N326" s="29">
        <v>0</v>
      </c>
      <c r="O326" s="55"/>
      <c r="P326" s="56">
        <v>0</v>
      </c>
    </row>
    <row r="327" spans="1:16" x14ac:dyDescent="0.25">
      <c r="A327" s="43" t="s">
        <v>750</v>
      </c>
      <c r="B327" s="43" t="s">
        <v>751</v>
      </c>
      <c r="C327" s="20" t="s">
        <v>2</v>
      </c>
      <c r="D327" s="21" t="s">
        <v>2</v>
      </c>
      <c r="E327" s="21" t="s">
        <v>2</v>
      </c>
      <c r="F327" s="22">
        <f>F330+F329+F328</f>
        <v>9999248.6300000008</v>
      </c>
      <c r="G327" s="22">
        <f>G330+G329+G328</f>
        <v>8075537.0899999999</v>
      </c>
      <c r="H327" s="22">
        <f>H330+H329+H328</f>
        <v>1923711.54</v>
      </c>
      <c r="I327" s="22">
        <f>I330+I329+I328</f>
        <v>0</v>
      </c>
      <c r="J327" s="22">
        <f>J330+J329+J328</f>
        <v>0</v>
      </c>
      <c r="K327" s="22">
        <f>K330+K329+K328</f>
        <v>0</v>
      </c>
      <c r="L327" s="22">
        <f>G327+H327+I327+J327+K327</f>
        <v>9999248.629999999</v>
      </c>
      <c r="M327" s="22">
        <f>F327-L327</f>
        <v>0</v>
      </c>
      <c r="N327" s="22">
        <f>N330+N329+N328</f>
        <v>0</v>
      </c>
      <c r="O327" s="55"/>
      <c r="P327" s="15" t="s">
        <v>2</v>
      </c>
    </row>
    <row r="328" spans="1:16" x14ac:dyDescent="0.25">
      <c r="A328" s="30" t="s">
        <v>752</v>
      </c>
      <c r="B328" s="30" t="s">
        <v>753</v>
      </c>
      <c r="C328" s="30" t="s">
        <v>754</v>
      </c>
      <c r="D328" s="25">
        <v>4500401</v>
      </c>
      <c r="E328" s="26" t="s">
        <v>755</v>
      </c>
      <c r="F328" s="27">
        <v>9978783.2400000002</v>
      </c>
      <c r="G328" s="28">
        <v>8055071.7000000002</v>
      </c>
      <c r="H328" s="28">
        <v>1923711.54</v>
      </c>
      <c r="I328" s="28">
        <v>0</v>
      </c>
      <c r="J328" s="28">
        <v>0</v>
      </c>
      <c r="K328" s="28">
        <v>0</v>
      </c>
      <c r="L328" s="22">
        <f>G328+H328+I328+J328+K328</f>
        <v>9978783.2400000002</v>
      </c>
      <c r="M328" s="22">
        <f>F328-L328</f>
        <v>0</v>
      </c>
      <c r="N328" s="29">
        <v>0</v>
      </c>
      <c r="O328" s="55"/>
      <c r="P328" s="56">
        <v>0</v>
      </c>
    </row>
    <row r="329" spans="1:16" x14ac:dyDescent="0.25">
      <c r="A329" s="30" t="s">
        <v>756</v>
      </c>
      <c r="B329" s="30" t="s">
        <v>757</v>
      </c>
      <c r="C329" s="30" t="s">
        <v>758</v>
      </c>
      <c r="D329" s="25">
        <v>4500402</v>
      </c>
      <c r="E329" s="26" t="s">
        <v>759</v>
      </c>
      <c r="F329" s="27">
        <v>700</v>
      </c>
      <c r="G329" s="28">
        <v>700</v>
      </c>
      <c r="H329" s="28">
        <v>0</v>
      </c>
      <c r="I329" s="28">
        <v>0</v>
      </c>
      <c r="J329" s="28">
        <v>0</v>
      </c>
      <c r="K329" s="28">
        <v>0</v>
      </c>
      <c r="L329" s="22">
        <f>G329+H329+I329+J329+K329</f>
        <v>700</v>
      </c>
      <c r="M329" s="22">
        <f>F329-L329</f>
        <v>0</v>
      </c>
      <c r="N329" s="29">
        <v>0</v>
      </c>
      <c r="O329" s="55"/>
      <c r="P329" s="56">
        <v>0</v>
      </c>
    </row>
    <row r="330" spans="1:16" x14ac:dyDescent="0.25">
      <c r="A330" s="30" t="s">
        <v>760</v>
      </c>
      <c r="B330" s="30" t="s">
        <v>761</v>
      </c>
      <c r="C330" s="30" t="s">
        <v>762</v>
      </c>
      <c r="D330" s="25">
        <v>4500403</v>
      </c>
      <c r="E330" s="26" t="s">
        <v>763</v>
      </c>
      <c r="F330" s="27">
        <v>19765.39</v>
      </c>
      <c r="G330" s="28">
        <v>19765.39</v>
      </c>
      <c r="H330" s="28">
        <v>0</v>
      </c>
      <c r="I330" s="28">
        <v>0</v>
      </c>
      <c r="J330" s="28">
        <v>0</v>
      </c>
      <c r="K330" s="28">
        <v>0</v>
      </c>
      <c r="L330" s="22">
        <f>G330+H330+I330+J330+K330</f>
        <v>19765.39</v>
      </c>
      <c r="M330" s="22">
        <f>F330-L330</f>
        <v>0</v>
      </c>
      <c r="N330" s="29">
        <v>0</v>
      </c>
      <c r="O330" s="55"/>
      <c r="P330" s="56">
        <v>0</v>
      </c>
    </row>
    <row r="331" spans="1:16" x14ac:dyDescent="0.25">
      <c r="A331" s="43" t="s">
        <v>764</v>
      </c>
      <c r="B331" s="43" t="s">
        <v>765</v>
      </c>
      <c r="C331" s="20" t="s">
        <v>2</v>
      </c>
      <c r="D331" s="21" t="s">
        <v>2</v>
      </c>
      <c r="E331" s="21" t="s">
        <v>2</v>
      </c>
      <c r="F331" s="22">
        <f>F342+F341+F340+F339+F338+F337+F336+F335+F334+F333+F332</f>
        <v>7016077.4000000004</v>
      </c>
      <c r="G331" s="22">
        <f>G342+G341+G340+G339+G338+G337+G336+G335+G334+G333+G332</f>
        <v>0</v>
      </c>
      <c r="H331" s="22">
        <f>H342+H341+H340+H339+H338+H337+H336+H335+H334+H333+H332</f>
        <v>0</v>
      </c>
      <c r="I331" s="22">
        <f>I342+I341+I340+I339+I338+I337+I336+I335+I334+I333+I332</f>
        <v>0</v>
      </c>
      <c r="J331" s="22">
        <f>J342+J341+J340+J339+J338+J337+J336+J335+J334+J333+J332</f>
        <v>7016077.4000000004</v>
      </c>
      <c r="K331" s="22">
        <f>K342+K341+K340+K339+K338+K337+K336+K335+K334+K333+K332</f>
        <v>0</v>
      </c>
      <c r="L331" s="22">
        <f>G331+H331+I331+J331+K331</f>
        <v>7016077.4000000004</v>
      </c>
      <c r="M331" s="22">
        <f>F331-L331</f>
        <v>0</v>
      </c>
      <c r="N331" s="22">
        <f>N342+N341+N340+N339+N338+N337+N336+N335+N334+N333+N332</f>
        <v>0</v>
      </c>
      <c r="O331" s="55"/>
      <c r="P331" s="15" t="s">
        <v>2</v>
      </c>
    </row>
    <row r="332" spans="1:16" x14ac:dyDescent="0.25">
      <c r="A332" s="45" t="s">
        <v>766</v>
      </c>
      <c r="B332" s="30" t="s">
        <v>767</v>
      </c>
      <c r="C332" s="30" t="s">
        <v>768</v>
      </c>
      <c r="D332" s="25">
        <v>4500511</v>
      </c>
      <c r="E332" s="26" t="s">
        <v>769</v>
      </c>
      <c r="F332" s="27">
        <v>0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2">
        <f>G332+H332+I332+J332+K332</f>
        <v>0</v>
      </c>
      <c r="M332" s="22">
        <f>F332-L332</f>
        <v>0</v>
      </c>
      <c r="N332" s="29">
        <v>0</v>
      </c>
      <c r="O332" s="55"/>
      <c r="P332" s="56">
        <v>0</v>
      </c>
    </row>
    <row r="333" spans="1:16" x14ac:dyDescent="0.25">
      <c r="A333" s="30" t="s">
        <v>766</v>
      </c>
      <c r="B333" s="30" t="s">
        <v>767</v>
      </c>
      <c r="C333" s="30" t="s">
        <v>770</v>
      </c>
      <c r="D333" s="25">
        <v>4500506</v>
      </c>
      <c r="E333" s="26" t="s">
        <v>771</v>
      </c>
      <c r="F333" s="27">
        <v>0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2">
        <f>G333+H333+I333+J333+K333</f>
        <v>0</v>
      </c>
      <c r="M333" s="22">
        <f>F333-L333</f>
        <v>0</v>
      </c>
      <c r="N333" s="29">
        <v>0</v>
      </c>
      <c r="O333" s="55"/>
      <c r="P333" s="56">
        <v>0</v>
      </c>
    </row>
    <row r="334" spans="1:16" x14ac:dyDescent="0.25">
      <c r="A334" s="30" t="s">
        <v>772</v>
      </c>
      <c r="B334" s="30" t="s">
        <v>773</v>
      </c>
      <c r="C334" s="30" t="s">
        <v>774</v>
      </c>
      <c r="D334" s="25">
        <v>4500505</v>
      </c>
      <c r="E334" s="26" t="s">
        <v>775</v>
      </c>
      <c r="F334" s="27">
        <v>3081729.25</v>
      </c>
      <c r="G334" s="28">
        <v>0</v>
      </c>
      <c r="H334" s="28">
        <v>0</v>
      </c>
      <c r="I334" s="28">
        <v>0</v>
      </c>
      <c r="J334" s="28">
        <v>3081729.25</v>
      </c>
      <c r="K334" s="28">
        <v>0</v>
      </c>
      <c r="L334" s="22">
        <f>G334+H334+I334+J334+K334</f>
        <v>3081729.25</v>
      </c>
      <c r="M334" s="22">
        <f>F334-L334</f>
        <v>0</v>
      </c>
      <c r="N334" s="29">
        <v>0</v>
      </c>
      <c r="O334" s="55"/>
      <c r="P334" s="56">
        <v>0</v>
      </c>
    </row>
    <row r="335" spans="1:16" x14ac:dyDescent="0.25">
      <c r="A335" s="30" t="s">
        <v>776</v>
      </c>
      <c r="B335" s="30" t="s">
        <v>777</v>
      </c>
      <c r="C335" s="30" t="s">
        <v>778</v>
      </c>
      <c r="D335" s="25">
        <v>4500504</v>
      </c>
      <c r="E335" s="26" t="s">
        <v>779</v>
      </c>
      <c r="F335" s="27">
        <v>2053156.57</v>
      </c>
      <c r="G335" s="28">
        <v>0</v>
      </c>
      <c r="H335" s="28">
        <v>0</v>
      </c>
      <c r="I335" s="28">
        <v>0</v>
      </c>
      <c r="J335" s="28">
        <v>2053156.57</v>
      </c>
      <c r="K335" s="28">
        <v>0</v>
      </c>
      <c r="L335" s="22">
        <f>G335+H335+I335+J335+K335</f>
        <v>2053156.57</v>
      </c>
      <c r="M335" s="22">
        <f>F335-L335</f>
        <v>0</v>
      </c>
      <c r="N335" s="29">
        <v>0</v>
      </c>
      <c r="O335" s="55"/>
      <c r="P335" s="56">
        <v>0</v>
      </c>
    </row>
    <row r="336" spans="1:16" x14ac:dyDescent="0.25">
      <c r="A336" s="30" t="s">
        <v>780</v>
      </c>
      <c r="B336" s="30" t="s">
        <v>781</v>
      </c>
      <c r="C336" s="30" t="s">
        <v>782</v>
      </c>
      <c r="D336" s="25">
        <v>4500508</v>
      </c>
      <c r="E336" s="26" t="s">
        <v>783</v>
      </c>
      <c r="F336" s="27">
        <v>768055.83</v>
      </c>
      <c r="G336" s="28">
        <v>0</v>
      </c>
      <c r="H336" s="28">
        <v>0</v>
      </c>
      <c r="I336" s="28">
        <v>0</v>
      </c>
      <c r="J336" s="28">
        <v>768055.83</v>
      </c>
      <c r="K336" s="28">
        <v>0</v>
      </c>
      <c r="L336" s="22">
        <f>G336+H336+I336+J336+K336</f>
        <v>768055.83</v>
      </c>
      <c r="M336" s="22">
        <f>F336-L336</f>
        <v>0</v>
      </c>
      <c r="N336" s="29">
        <v>0</v>
      </c>
      <c r="O336" s="55"/>
      <c r="P336" s="56">
        <v>0</v>
      </c>
    </row>
    <row r="337" spans="1:16" x14ac:dyDescent="0.25">
      <c r="A337" s="30" t="s">
        <v>784</v>
      </c>
      <c r="B337" s="30" t="s">
        <v>785</v>
      </c>
      <c r="C337" s="30" t="s">
        <v>786</v>
      </c>
      <c r="D337" s="25">
        <v>4500509</v>
      </c>
      <c r="E337" s="26" t="s">
        <v>787</v>
      </c>
      <c r="F337" s="27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2">
        <f>G337+H337+I337+J337+K337</f>
        <v>0</v>
      </c>
      <c r="M337" s="22">
        <f>F337-L337</f>
        <v>0</v>
      </c>
      <c r="N337" s="29">
        <v>0</v>
      </c>
      <c r="O337" s="55"/>
      <c r="P337" s="56">
        <v>0</v>
      </c>
    </row>
    <row r="338" spans="1:16" x14ac:dyDescent="0.25">
      <c r="A338" s="30" t="s">
        <v>788</v>
      </c>
      <c r="B338" s="30" t="s">
        <v>789</v>
      </c>
      <c r="C338" s="24" t="s">
        <v>23</v>
      </c>
      <c r="D338" s="25">
        <v>4500503</v>
      </c>
      <c r="E338" s="26" t="s">
        <v>790</v>
      </c>
      <c r="F338" s="27">
        <v>1113135.75</v>
      </c>
      <c r="G338" s="28">
        <v>0</v>
      </c>
      <c r="H338" s="28">
        <v>0</v>
      </c>
      <c r="I338" s="28">
        <v>0</v>
      </c>
      <c r="J338" s="28">
        <v>1113135.75</v>
      </c>
      <c r="K338" s="28">
        <v>0</v>
      </c>
      <c r="L338" s="22">
        <f>G338+H338+I338+J338+K338</f>
        <v>1113135.75</v>
      </c>
      <c r="M338" s="22">
        <f>F338-L338</f>
        <v>0</v>
      </c>
      <c r="N338" s="29">
        <v>0</v>
      </c>
      <c r="O338" s="55"/>
      <c r="P338" s="56">
        <v>0</v>
      </c>
    </row>
    <row r="339" spans="1:16" x14ac:dyDescent="0.25">
      <c r="A339" s="30" t="s">
        <v>788</v>
      </c>
      <c r="B339" s="30" t="s">
        <v>789</v>
      </c>
      <c r="C339" s="24" t="s">
        <v>23</v>
      </c>
      <c r="D339" s="25">
        <v>4500507</v>
      </c>
      <c r="E339" s="26" t="s">
        <v>791</v>
      </c>
      <c r="F339" s="27">
        <v>0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2">
        <f>G339+H339+I339+J339+K339</f>
        <v>0</v>
      </c>
      <c r="M339" s="22">
        <f>F339-L339</f>
        <v>0</v>
      </c>
      <c r="N339" s="29">
        <v>0</v>
      </c>
      <c r="O339" s="55"/>
      <c r="P339" s="56">
        <v>0</v>
      </c>
    </row>
    <row r="340" spans="1:16" x14ac:dyDescent="0.25">
      <c r="A340" s="30" t="s">
        <v>788</v>
      </c>
      <c r="B340" s="30" t="s">
        <v>789</v>
      </c>
      <c r="C340" s="30" t="s">
        <v>792</v>
      </c>
      <c r="D340" s="25">
        <v>4500510</v>
      </c>
      <c r="E340" s="26" t="s">
        <v>793</v>
      </c>
      <c r="F340" s="27">
        <v>0</v>
      </c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2">
        <f>G340+H340+I340+J340+K340</f>
        <v>0</v>
      </c>
      <c r="M340" s="22">
        <f>F340-L340</f>
        <v>0</v>
      </c>
      <c r="N340" s="29">
        <v>0</v>
      </c>
      <c r="O340" s="55"/>
      <c r="P340" s="56">
        <v>0</v>
      </c>
    </row>
    <row r="341" spans="1:16" x14ac:dyDescent="0.25">
      <c r="A341" s="45" t="s">
        <v>788</v>
      </c>
      <c r="B341" s="30" t="s">
        <v>789</v>
      </c>
      <c r="C341" s="30" t="s">
        <v>794</v>
      </c>
      <c r="D341" s="25">
        <v>4500512</v>
      </c>
      <c r="E341" s="26" t="s">
        <v>795</v>
      </c>
      <c r="F341" s="27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2">
        <f>G341+H341+I341+J341+K341</f>
        <v>0</v>
      </c>
      <c r="M341" s="22">
        <f>F341-L341</f>
        <v>0</v>
      </c>
      <c r="N341" s="29">
        <v>0</v>
      </c>
      <c r="O341" s="55"/>
      <c r="P341" s="56">
        <v>0</v>
      </c>
    </row>
    <row r="342" spans="1:16" x14ac:dyDescent="0.25">
      <c r="A342" s="45" t="s">
        <v>796</v>
      </c>
      <c r="B342" s="30" t="s">
        <v>797</v>
      </c>
      <c r="C342" s="30" t="s">
        <v>798</v>
      </c>
      <c r="D342" s="25">
        <v>4500350</v>
      </c>
      <c r="E342" s="26" t="s">
        <v>799</v>
      </c>
      <c r="F342" s="27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2">
        <f>G342+H342+I342+J342+K342</f>
        <v>0</v>
      </c>
      <c r="M342" s="22">
        <f>F342-L342</f>
        <v>0</v>
      </c>
      <c r="N342" s="29">
        <v>0</v>
      </c>
      <c r="O342" s="55"/>
      <c r="P342" s="56">
        <v>0</v>
      </c>
    </row>
    <row r="343" spans="1:16" x14ac:dyDescent="0.25">
      <c r="A343" s="43" t="s">
        <v>800</v>
      </c>
      <c r="B343" s="43" t="s">
        <v>801</v>
      </c>
      <c r="C343" s="20" t="s">
        <v>2</v>
      </c>
      <c r="D343" s="21" t="s">
        <v>2</v>
      </c>
      <c r="E343" s="21" t="s">
        <v>2</v>
      </c>
      <c r="F343" s="22">
        <f>F363+F362+F361+F360+F359+F358+F357+F356+F355+F354+F353+F352+F351+F350+F349+F348+F347+F346+F345+F344</f>
        <v>5500248.0500000007</v>
      </c>
      <c r="G343" s="22">
        <f>G363+G362+G361+G360+G359+G358+G357+G356+G355+G354+G353+G352+G351+G350+G349+G348+G347+G346+G345+G344</f>
        <v>652777</v>
      </c>
      <c r="H343" s="22">
        <f>H363+H362+H361+H360+H359+H358+H357+H356+H355+H354+H353+H352+H351+H350+H349+H348+H347+H346+H345+H344</f>
        <v>26257.75</v>
      </c>
      <c r="I343" s="22">
        <f>I363+I362+I361+I360+I359+I358+I357+I356+I355+I354+I353+I352+I351+I350+I349+I348+I347+I346+I345+I344</f>
        <v>1584704.6100000003</v>
      </c>
      <c r="J343" s="22">
        <f>J363+J362+J361+J360+J359+J358+J357+J356+J355+J354+J353+J352+J351+J350+J349+J348+J347+J346+J345+J344</f>
        <v>3236508.69</v>
      </c>
      <c r="K343" s="22">
        <f>K363+K362+K361+K360+K359+K358+K357+K356+K355+K354+K353+K352+K351+K350+K349+K348+K347+K346+K345+K344</f>
        <v>0</v>
      </c>
      <c r="L343" s="22">
        <f>G343+H343+I343+J343+K343</f>
        <v>5500248.0500000007</v>
      </c>
      <c r="M343" s="22">
        <f>F343-L343</f>
        <v>0</v>
      </c>
      <c r="N343" s="22">
        <f>N363+N362+N361+N360+N359+N358+N357+N356+N355+N354+N353+N352+N351+N350+N349+N348+N347+N346+N345+N344</f>
        <v>0</v>
      </c>
      <c r="O343" s="55"/>
      <c r="P343" s="15" t="s">
        <v>2</v>
      </c>
    </row>
    <row r="344" spans="1:16" x14ac:dyDescent="0.25">
      <c r="A344" s="30" t="s">
        <v>802</v>
      </c>
      <c r="B344" s="30" t="s">
        <v>803</v>
      </c>
      <c r="C344" s="24" t="s">
        <v>23</v>
      </c>
      <c r="D344" s="25">
        <v>4500230</v>
      </c>
      <c r="E344" s="26" t="s">
        <v>804</v>
      </c>
      <c r="F344" s="27">
        <v>392273.16</v>
      </c>
      <c r="G344" s="28">
        <v>0</v>
      </c>
      <c r="H344" s="28">
        <v>0</v>
      </c>
      <c r="I344" s="28">
        <v>390106.39</v>
      </c>
      <c r="J344" s="28">
        <v>2166.77</v>
      </c>
      <c r="K344" s="28">
        <v>0</v>
      </c>
      <c r="L344" s="22">
        <f>G344+H344+I344+J344+K344</f>
        <v>392273.16000000003</v>
      </c>
      <c r="M344" s="22">
        <f>F344-L344</f>
        <v>0</v>
      </c>
      <c r="N344" s="29">
        <v>0</v>
      </c>
      <c r="O344" s="55"/>
      <c r="P344" s="56">
        <v>0</v>
      </c>
    </row>
    <row r="345" spans="1:16" x14ac:dyDescent="0.25">
      <c r="A345" s="30" t="s">
        <v>802</v>
      </c>
      <c r="B345" s="30" t="s">
        <v>803</v>
      </c>
      <c r="C345" s="30" t="s">
        <v>805</v>
      </c>
      <c r="D345" s="25">
        <v>4500232</v>
      </c>
      <c r="E345" s="26" t="s">
        <v>806</v>
      </c>
      <c r="F345" s="27">
        <v>924755.87</v>
      </c>
      <c r="G345" s="28">
        <v>652777</v>
      </c>
      <c r="H345" s="28">
        <v>26257.75</v>
      </c>
      <c r="I345" s="28">
        <v>125679.12</v>
      </c>
      <c r="J345" s="28">
        <v>120042</v>
      </c>
      <c r="K345" s="28">
        <v>0</v>
      </c>
      <c r="L345" s="22">
        <f>G345+H345+I345+J345+K345</f>
        <v>924755.87</v>
      </c>
      <c r="M345" s="22">
        <f>F345-L345</f>
        <v>0</v>
      </c>
      <c r="N345" s="29">
        <v>0</v>
      </c>
      <c r="O345" s="55"/>
      <c r="P345" s="56">
        <v>0</v>
      </c>
    </row>
    <row r="346" spans="1:16" x14ac:dyDescent="0.25">
      <c r="A346" s="30" t="s">
        <v>802</v>
      </c>
      <c r="B346" s="30" t="s">
        <v>803</v>
      </c>
      <c r="C346" s="24" t="s">
        <v>23</v>
      </c>
      <c r="D346" s="25">
        <v>4500233</v>
      </c>
      <c r="E346" s="26" t="s">
        <v>807</v>
      </c>
      <c r="F346" s="27">
        <v>524902.82999999996</v>
      </c>
      <c r="G346" s="28">
        <v>0</v>
      </c>
      <c r="H346" s="28">
        <v>0</v>
      </c>
      <c r="I346" s="28">
        <v>524902.82999999996</v>
      </c>
      <c r="J346" s="28">
        <v>0</v>
      </c>
      <c r="K346" s="28">
        <v>0</v>
      </c>
      <c r="L346" s="22">
        <f>G346+H346+I346+J346+K346</f>
        <v>524902.82999999996</v>
      </c>
      <c r="M346" s="22">
        <f>F346-L346</f>
        <v>0</v>
      </c>
      <c r="N346" s="29">
        <v>0</v>
      </c>
      <c r="O346" s="55"/>
      <c r="P346" s="56">
        <v>0</v>
      </c>
    </row>
    <row r="347" spans="1:16" x14ac:dyDescent="0.25">
      <c r="A347" s="30" t="s">
        <v>802</v>
      </c>
      <c r="B347" s="30" t="s">
        <v>803</v>
      </c>
      <c r="C347" s="24" t="s">
        <v>23</v>
      </c>
      <c r="D347" s="25">
        <v>4500234</v>
      </c>
      <c r="E347" s="26" t="s">
        <v>808</v>
      </c>
      <c r="F347" s="27">
        <v>138542.20000000001</v>
      </c>
      <c r="G347" s="28">
        <v>0</v>
      </c>
      <c r="H347" s="28">
        <v>0</v>
      </c>
      <c r="I347" s="28">
        <v>82646.44</v>
      </c>
      <c r="J347" s="28">
        <v>55895.76</v>
      </c>
      <c r="K347" s="28">
        <v>0</v>
      </c>
      <c r="L347" s="22">
        <f>G347+H347+I347+J347+K347</f>
        <v>138542.20000000001</v>
      </c>
      <c r="M347" s="22">
        <f>F347-L347</f>
        <v>0</v>
      </c>
      <c r="N347" s="29">
        <v>0</v>
      </c>
      <c r="O347" s="55"/>
      <c r="P347" s="56">
        <v>0</v>
      </c>
    </row>
    <row r="348" spans="1:16" x14ac:dyDescent="0.25">
      <c r="A348" s="30" t="s">
        <v>802</v>
      </c>
      <c r="B348" s="30" t="s">
        <v>803</v>
      </c>
      <c r="C348" s="24" t="s">
        <v>23</v>
      </c>
      <c r="D348" s="25">
        <v>4500236</v>
      </c>
      <c r="E348" s="26" t="s">
        <v>809</v>
      </c>
      <c r="F348" s="27">
        <v>0</v>
      </c>
      <c r="G348" s="28">
        <v>0</v>
      </c>
      <c r="H348" s="28">
        <v>0</v>
      </c>
      <c r="I348" s="28">
        <v>0</v>
      </c>
      <c r="J348" s="28">
        <v>0</v>
      </c>
      <c r="K348" s="28">
        <v>0</v>
      </c>
      <c r="L348" s="22">
        <f>G348+H348+I348+J348+K348</f>
        <v>0</v>
      </c>
      <c r="M348" s="22">
        <f>F348-L348</f>
        <v>0</v>
      </c>
      <c r="N348" s="29">
        <v>0</v>
      </c>
      <c r="O348" s="55"/>
      <c r="P348" s="56">
        <v>0</v>
      </c>
    </row>
    <row r="349" spans="1:16" x14ac:dyDescent="0.25">
      <c r="A349" s="30" t="s">
        <v>802</v>
      </c>
      <c r="B349" s="30" t="s">
        <v>803</v>
      </c>
      <c r="C349" s="24" t="s">
        <v>23</v>
      </c>
      <c r="D349" s="25">
        <v>4500243</v>
      </c>
      <c r="E349" s="26" t="s">
        <v>810</v>
      </c>
      <c r="F349" s="27">
        <v>0</v>
      </c>
      <c r="G349" s="28">
        <v>0</v>
      </c>
      <c r="H349" s="28">
        <v>0</v>
      </c>
      <c r="I349" s="28">
        <v>0</v>
      </c>
      <c r="J349" s="28">
        <v>0</v>
      </c>
      <c r="K349" s="28">
        <v>0</v>
      </c>
      <c r="L349" s="22">
        <f>G349+H349+I349+J349+K349</f>
        <v>0</v>
      </c>
      <c r="M349" s="22">
        <f>F349-L349</f>
        <v>0</v>
      </c>
      <c r="N349" s="29">
        <v>0</v>
      </c>
      <c r="O349" s="55"/>
      <c r="P349" s="56">
        <v>0</v>
      </c>
    </row>
    <row r="350" spans="1:16" x14ac:dyDescent="0.25">
      <c r="A350" s="30" t="s">
        <v>802</v>
      </c>
      <c r="B350" s="30" t="s">
        <v>803</v>
      </c>
      <c r="C350" s="30" t="s">
        <v>811</v>
      </c>
      <c r="D350" s="25">
        <v>4500237</v>
      </c>
      <c r="E350" s="26" t="s">
        <v>812</v>
      </c>
      <c r="F350" s="27">
        <v>2800</v>
      </c>
      <c r="G350" s="28">
        <v>0</v>
      </c>
      <c r="H350" s="28">
        <v>0</v>
      </c>
      <c r="I350" s="28">
        <v>2800</v>
      </c>
      <c r="J350" s="28">
        <v>0</v>
      </c>
      <c r="K350" s="28">
        <v>0</v>
      </c>
      <c r="L350" s="22">
        <f>G350+H350+I350+J350+K350</f>
        <v>2800</v>
      </c>
      <c r="M350" s="22">
        <f>F350-L350</f>
        <v>0</v>
      </c>
      <c r="N350" s="29">
        <v>0</v>
      </c>
      <c r="O350" s="55"/>
      <c r="P350" s="56">
        <v>0</v>
      </c>
    </row>
    <row r="351" spans="1:16" x14ac:dyDescent="0.25">
      <c r="A351" s="45" t="s">
        <v>802</v>
      </c>
      <c r="B351" s="30" t="s">
        <v>803</v>
      </c>
      <c r="C351" s="30" t="s">
        <v>813</v>
      </c>
      <c r="D351" s="25">
        <v>4500601</v>
      </c>
      <c r="E351" s="26" t="s">
        <v>814</v>
      </c>
      <c r="F351" s="27">
        <v>425281.4</v>
      </c>
      <c r="G351" s="28">
        <v>0</v>
      </c>
      <c r="H351" s="28">
        <v>0</v>
      </c>
      <c r="I351" s="28">
        <v>425281.4</v>
      </c>
      <c r="J351" s="28">
        <v>0</v>
      </c>
      <c r="K351" s="28">
        <v>0</v>
      </c>
      <c r="L351" s="22">
        <f>G351+H351+I351+J351+K351</f>
        <v>425281.4</v>
      </c>
      <c r="M351" s="22">
        <f>F351-L351</f>
        <v>0</v>
      </c>
      <c r="N351" s="29">
        <v>0</v>
      </c>
      <c r="O351" s="55"/>
      <c r="P351" s="56">
        <v>0</v>
      </c>
    </row>
    <row r="352" spans="1:16" x14ac:dyDescent="0.25">
      <c r="A352" s="45" t="s">
        <v>802</v>
      </c>
      <c r="B352" s="30" t="s">
        <v>803</v>
      </c>
      <c r="C352" s="30" t="s">
        <v>815</v>
      </c>
      <c r="D352" s="25">
        <v>4500604</v>
      </c>
      <c r="E352" s="26" t="s">
        <v>816</v>
      </c>
      <c r="F352" s="27">
        <v>400</v>
      </c>
      <c r="G352" s="28">
        <v>0</v>
      </c>
      <c r="H352" s="28">
        <v>0</v>
      </c>
      <c r="I352" s="28">
        <v>400</v>
      </c>
      <c r="J352" s="28">
        <v>0</v>
      </c>
      <c r="K352" s="28">
        <v>0</v>
      </c>
      <c r="L352" s="22">
        <f>G352+H352+I352+J352+K352</f>
        <v>400</v>
      </c>
      <c r="M352" s="22">
        <f>F352-L352</f>
        <v>0</v>
      </c>
      <c r="N352" s="29">
        <v>0</v>
      </c>
      <c r="O352" s="55"/>
      <c r="P352" s="56">
        <v>0</v>
      </c>
    </row>
    <row r="353" spans="1:16" x14ac:dyDescent="0.25">
      <c r="A353" s="45" t="s">
        <v>802</v>
      </c>
      <c r="B353" s="30" t="s">
        <v>803</v>
      </c>
      <c r="C353" s="30" t="s">
        <v>817</v>
      </c>
      <c r="D353" s="25">
        <v>4500605</v>
      </c>
      <c r="E353" s="26" t="s">
        <v>818</v>
      </c>
      <c r="F353" s="27">
        <v>32888.43</v>
      </c>
      <c r="G353" s="28">
        <v>0</v>
      </c>
      <c r="H353" s="28">
        <v>0</v>
      </c>
      <c r="I353" s="28">
        <v>32888.43</v>
      </c>
      <c r="J353" s="28">
        <v>0</v>
      </c>
      <c r="K353" s="28">
        <v>0</v>
      </c>
      <c r="L353" s="22">
        <f>G353+H353+I353+J353+K353</f>
        <v>32888.43</v>
      </c>
      <c r="M353" s="22">
        <f>F353-L353</f>
        <v>0</v>
      </c>
      <c r="N353" s="29">
        <v>0</v>
      </c>
      <c r="O353" s="55"/>
      <c r="P353" s="56">
        <v>0</v>
      </c>
    </row>
    <row r="354" spans="1:16" x14ac:dyDescent="0.25">
      <c r="A354" s="45" t="s">
        <v>802</v>
      </c>
      <c r="B354" s="30" t="s">
        <v>803</v>
      </c>
      <c r="C354" s="30" t="s">
        <v>819</v>
      </c>
      <c r="D354" s="25">
        <v>4500339</v>
      </c>
      <c r="E354" s="26" t="s">
        <v>820</v>
      </c>
      <c r="F354" s="27">
        <v>0</v>
      </c>
      <c r="G354" s="28">
        <v>0</v>
      </c>
      <c r="H354" s="28">
        <v>0</v>
      </c>
      <c r="I354" s="28">
        <v>0</v>
      </c>
      <c r="J354" s="28">
        <v>0</v>
      </c>
      <c r="K354" s="28">
        <v>0</v>
      </c>
      <c r="L354" s="22">
        <f>G354+H354+I354+J354+K354</f>
        <v>0</v>
      </c>
      <c r="M354" s="22">
        <f>F354-L354</f>
        <v>0</v>
      </c>
      <c r="N354" s="29">
        <v>0</v>
      </c>
      <c r="O354" s="55"/>
      <c r="P354" s="56">
        <v>0</v>
      </c>
    </row>
    <row r="355" spans="1:16" x14ac:dyDescent="0.25">
      <c r="A355" s="45" t="s">
        <v>802</v>
      </c>
      <c r="B355" s="30" t="s">
        <v>803</v>
      </c>
      <c r="C355" s="30" t="s">
        <v>821</v>
      </c>
      <c r="D355" s="25">
        <v>4500340</v>
      </c>
      <c r="E355" s="26" t="s">
        <v>822</v>
      </c>
      <c r="F355" s="27">
        <v>0</v>
      </c>
      <c r="G355" s="28">
        <v>0</v>
      </c>
      <c r="H355" s="28">
        <v>0</v>
      </c>
      <c r="I355" s="28">
        <v>0</v>
      </c>
      <c r="J355" s="28">
        <v>0</v>
      </c>
      <c r="K355" s="28">
        <v>0</v>
      </c>
      <c r="L355" s="22">
        <f>G355+H355+I355+J355+K355</f>
        <v>0</v>
      </c>
      <c r="M355" s="22">
        <f>F355-L355</f>
        <v>0</v>
      </c>
      <c r="N355" s="29">
        <v>0</v>
      </c>
      <c r="O355" s="55"/>
      <c r="P355" s="56">
        <v>0</v>
      </c>
    </row>
    <row r="356" spans="1:16" x14ac:dyDescent="0.25">
      <c r="A356" s="45" t="s">
        <v>802</v>
      </c>
      <c r="B356" s="30" t="s">
        <v>803</v>
      </c>
      <c r="C356" s="30" t="s">
        <v>823</v>
      </c>
      <c r="D356" s="25">
        <v>4500341</v>
      </c>
      <c r="E356" s="26" t="s">
        <v>824</v>
      </c>
      <c r="F356" s="27">
        <v>0</v>
      </c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2">
        <f>G356+H356+I356+J356+K356</f>
        <v>0</v>
      </c>
      <c r="M356" s="22">
        <f>F356-L356</f>
        <v>0</v>
      </c>
      <c r="N356" s="29">
        <v>0</v>
      </c>
      <c r="O356" s="55"/>
      <c r="P356" s="56">
        <v>0</v>
      </c>
    </row>
    <row r="357" spans="1:16" x14ac:dyDescent="0.25">
      <c r="A357" s="30" t="s">
        <v>825</v>
      </c>
      <c r="B357" s="30" t="s">
        <v>826</v>
      </c>
      <c r="C357" s="24" t="s">
        <v>23</v>
      </c>
      <c r="D357" s="25">
        <v>4600203</v>
      </c>
      <c r="E357" s="26" t="s">
        <v>827</v>
      </c>
      <c r="F357" s="27">
        <v>0</v>
      </c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2">
        <f>G357+H357+I357+J357+K357</f>
        <v>0</v>
      </c>
      <c r="M357" s="22">
        <f>F357-L357</f>
        <v>0</v>
      </c>
      <c r="N357" s="29">
        <v>0</v>
      </c>
      <c r="O357" s="55"/>
      <c r="P357" s="56">
        <v>0</v>
      </c>
    </row>
    <row r="358" spans="1:16" x14ac:dyDescent="0.25">
      <c r="A358" s="45" t="s">
        <v>825</v>
      </c>
      <c r="B358" s="30" t="s">
        <v>826</v>
      </c>
      <c r="C358" s="30" t="s">
        <v>828</v>
      </c>
      <c r="D358" s="25">
        <v>4600208</v>
      </c>
      <c r="E358" s="26" t="s">
        <v>829</v>
      </c>
      <c r="F358" s="27">
        <v>0</v>
      </c>
      <c r="G358" s="28">
        <v>0</v>
      </c>
      <c r="H358" s="28">
        <v>0</v>
      </c>
      <c r="I358" s="28">
        <v>0</v>
      </c>
      <c r="J358" s="28">
        <v>0</v>
      </c>
      <c r="K358" s="28">
        <v>0</v>
      </c>
      <c r="L358" s="22">
        <f>G358+H358+I358+J358+K358</f>
        <v>0</v>
      </c>
      <c r="M358" s="22">
        <f>F358-L358</f>
        <v>0</v>
      </c>
      <c r="N358" s="29">
        <v>0</v>
      </c>
      <c r="O358" s="55"/>
      <c r="P358" s="56">
        <v>0</v>
      </c>
    </row>
    <row r="359" spans="1:16" x14ac:dyDescent="0.25">
      <c r="A359" s="45" t="s">
        <v>825</v>
      </c>
      <c r="B359" s="30" t="s">
        <v>826</v>
      </c>
      <c r="C359" s="30" t="s">
        <v>830</v>
      </c>
      <c r="D359" s="25">
        <v>4600209</v>
      </c>
      <c r="E359" s="26" t="s">
        <v>831</v>
      </c>
      <c r="F359" s="27">
        <v>0</v>
      </c>
      <c r="G359" s="28">
        <v>0</v>
      </c>
      <c r="H359" s="28">
        <v>0</v>
      </c>
      <c r="I359" s="28">
        <v>0</v>
      </c>
      <c r="J359" s="28">
        <v>0</v>
      </c>
      <c r="K359" s="28">
        <v>0</v>
      </c>
      <c r="L359" s="22">
        <f>G359+H359+I359+J359+K359</f>
        <v>0</v>
      </c>
      <c r="M359" s="22">
        <f>F359-L359</f>
        <v>0</v>
      </c>
      <c r="N359" s="29">
        <v>0</v>
      </c>
      <c r="O359" s="55"/>
      <c r="P359" s="56">
        <v>0</v>
      </c>
    </row>
    <row r="360" spans="1:16" x14ac:dyDescent="0.25">
      <c r="A360" s="30" t="s">
        <v>832</v>
      </c>
      <c r="B360" s="30" t="s">
        <v>833</v>
      </c>
      <c r="C360" s="30" t="s">
        <v>834</v>
      </c>
      <c r="D360" s="25">
        <v>4500284</v>
      </c>
      <c r="E360" s="26" t="s">
        <v>835</v>
      </c>
      <c r="F360" s="27">
        <v>0</v>
      </c>
      <c r="G360" s="28">
        <v>0</v>
      </c>
      <c r="H360" s="28">
        <v>0</v>
      </c>
      <c r="I360" s="28">
        <v>0</v>
      </c>
      <c r="J360" s="28">
        <v>0</v>
      </c>
      <c r="K360" s="28">
        <v>0</v>
      </c>
      <c r="L360" s="22">
        <f>G360+H360+I360+J360+K360</f>
        <v>0</v>
      </c>
      <c r="M360" s="22">
        <f>F360-L360</f>
        <v>0</v>
      </c>
      <c r="N360" s="29">
        <v>0</v>
      </c>
      <c r="O360" s="55"/>
      <c r="P360" s="56">
        <v>0</v>
      </c>
    </row>
    <row r="361" spans="1:16" x14ac:dyDescent="0.25">
      <c r="A361" s="30" t="s">
        <v>832</v>
      </c>
      <c r="B361" s="30" t="s">
        <v>833</v>
      </c>
      <c r="C361" s="24" t="s">
        <v>23</v>
      </c>
      <c r="D361" s="25">
        <v>4600201</v>
      </c>
      <c r="E361" s="26" t="s">
        <v>836</v>
      </c>
      <c r="F361" s="27">
        <v>2900190.83</v>
      </c>
      <c r="G361" s="28">
        <v>0</v>
      </c>
      <c r="H361" s="28">
        <v>0</v>
      </c>
      <c r="I361" s="28">
        <v>0</v>
      </c>
      <c r="J361" s="28">
        <v>2900190.83</v>
      </c>
      <c r="K361" s="28">
        <v>0</v>
      </c>
      <c r="L361" s="22">
        <f>G361+H361+I361+J361+K361</f>
        <v>2900190.83</v>
      </c>
      <c r="M361" s="22">
        <f>F361-L361</f>
        <v>0</v>
      </c>
      <c r="N361" s="29">
        <v>0</v>
      </c>
      <c r="O361" s="55"/>
      <c r="P361" s="56">
        <v>0</v>
      </c>
    </row>
    <row r="362" spans="1:16" x14ac:dyDescent="0.25">
      <c r="A362" s="30" t="s">
        <v>832</v>
      </c>
      <c r="B362" s="30" t="s">
        <v>833</v>
      </c>
      <c r="C362" s="24" t="s">
        <v>23</v>
      </c>
      <c r="D362" s="25">
        <v>4600202</v>
      </c>
      <c r="E362" s="26" t="s">
        <v>837</v>
      </c>
      <c r="F362" s="27">
        <v>158213.32999999999</v>
      </c>
      <c r="G362" s="28">
        <v>0</v>
      </c>
      <c r="H362" s="28">
        <v>0</v>
      </c>
      <c r="I362" s="28">
        <v>0</v>
      </c>
      <c r="J362" s="28">
        <v>158213.32999999999</v>
      </c>
      <c r="K362" s="28">
        <v>0</v>
      </c>
      <c r="L362" s="22">
        <f>G362+H362+I362+J362+K362</f>
        <v>158213.32999999999</v>
      </c>
      <c r="M362" s="22">
        <f>F362-L362</f>
        <v>0</v>
      </c>
      <c r="N362" s="29">
        <v>0</v>
      </c>
      <c r="O362" s="55"/>
      <c r="P362" s="56">
        <v>0</v>
      </c>
    </row>
    <row r="363" spans="1:16" x14ac:dyDescent="0.25">
      <c r="A363" s="45" t="s">
        <v>832</v>
      </c>
      <c r="B363" s="30" t="s">
        <v>833</v>
      </c>
      <c r="C363" s="30" t="s">
        <v>838</v>
      </c>
      <c r="D363" s="25">
        <v>4870101</v>
      </c>
      <c r="E363" s="26" t="s">
        <v>839</v>
      </c>
      <c r="F363" s="27">
        <v>0</v>
      </c>
      <c r="G363" s="28">
        <v>0</v>
      </c>
      <c r="H363" s="28">
        <v>0</v>
      </c>
      <c r="I363" s="28">
        <v>0</v>
      </c>
      <c r="J363" s="28">
        <v>0</v>
      </c>
      <c r="K363" s="28">
        <v>0</v>
      </c>
      <c r="L363" s="22">
        <f>G363+H363+I363+J363+K363</f>
        <v>0</v>
      </c>
      <c r="M363" s="22">
        <f>F363-L363</f>
        <v>0</v>
      </c>
      <c r="N363" s="29">
        <v>0</v>
      </c>
      <c r="O363" s="55"/>
      <c r="P363" s="56">
        <v>0</v>
      </c>
    </row>
    <row r="364" spans="1:16" x14ac:dyDescent="0.25">
      <c r="A364" s="57" t="s">
        <v>23</v>
      </c>
      <c r="B364" s="57" t="s">
        <v>23</v>
      </c>
      <c r="C364" s="57" t="s">
        <v>23</v>
      </c>
      <c r="D364" s="58" t="s">
        <v>840</v>
      </c>
      <c r="E364" s="58" t="s">
        <v>841</v>
      </c>
      <c r="F364" s="22">
        <f>F421+F420+F419+F418+F417+F416+F415+F414+F413+F412+F411+F410+F409+F408+F407+F406+F405+F404+F403+F402+F401+F400+F399+F398+F397+F396+F395+F394+F393+F392+F391+F390+F389+F388+F387+F386+F385+F384+F383+F382+F381+F380+F379+F378+F377+F376+F375+F374+F373+F372+F371+F370+F369+F368+F367+F366+F365</f>
        <v>12453.33</v>
      </c>
      <c r="G364" s="22">
        <f>G421+G420+G419+G418+G417+G416+G415+G414+G413+G412+G411+G410+G409+G408+G407+G406+G405+G404+G403+G402+G401+G400+G399+G398+G397+G396+G395+G394+G393+G392+G391+G390+G389+G388+G387+G386+G385+G384+G383+G382+G381+G380+G379+G378+G377+G376+G375+G374+G373+G372+G371+G370+G369+G368+G367+G366+G365</f>
        <v>8646.89</v>
      </c>
      <c r="H364" s="22">
        <f>H421+H420+H419+H418+H417+H416+H415+H414+H413+H412+H411+H410+H409+H408+H407+H406+H405+H404+H403+H402+H401+H400+H399+H398+H397+H396+H395+H394+H393+H392+H391+H390+H389+H388+H387+H386+H385+H384+H383+H382+H381+H380+H379+H378+H377+H376+H375+H374+H373+H372+H371+H370+H369+H368+H367+H366+H365</f>
        <v>3756</v>
      </c>
      <c r="I364" s="22">
        <f>I421+I420+I419+I418+I417+I416+I415+I414+I413+I412+I411+I410+I409+I408+I407+I406+I405+I404+I403+I402+I401+I400+I399+I398+I397+I396+I395+I394+I393+I392+I391+I390+I389+I388+I387+I386+I385+I384+I383+I382+I381+I380+I379+I378+I377+I376+I375+I374+I373+I372+I371+I370+I369+I368+I367+I366+I365</f>
        <v>0</v>
      </c>
      <c r="J364" s="22">
        <f>J421+J420+J419+J418+J417+J416+J415+J414+J413+J412+J411+J410+J409+J408+J407+J406+J405+J404+J403+J402+J401+J400+J399+J398+J397+J396+J395+J394+J393+J392+J391+J390+J389+J388+J387+J386+J385+J384+J383+J382+J381+J380+J379+J378+J377+J376+J375+J374+J373+J372+J371+J370+J369+J368+J367+J366+J365</f>
        <v>50.44</v>
      </c>
      <c r="K364" s="22">
        <f>K421+K420+K419+K418+K417+K416+K415+K414+K413+K412+K411+K410+K409+K408+K407+K406+K405+K404+K403+K402+K401+K400+K399+K398+K397+K396+K395+K394+K393+K392+K391+K390+K389+K388+K387+K386+K385+K384+K383+K382+K381+K380+K379+K378+K377+K376+K375+K374+K373+K372+K371+K370+K369+K368+K367+K366+K365</f>
        <v>0</v>
      </c>
      <c r="L364" s="22">
        <f>G364+H364+I364+J364+K364</f>
        <v>12453.33</v>
      </c>
      <c r="M364" s="22">
        <f>F364-L364</f>
        <v>0</v>
      </c>
      <c r="N364" s="22">
        <f>N421+N420+N419+N418+N417+N416+N415+N414+N413+N412+N411+N410+N409+N408+N407+N406+N405+N404+N403+N402+N401+N400+N399+N398+N397+N396+N395+N394+N393+N392+N391+N390+N389+N388+N387+N386+N385+N384+N383+N382+N381+N380+N379+N378+N377+N376+N375+N374+N373+N372+N371+N370+N369+N368+N367+N366+N365</f>
        <v>0</v>
      </c>
      <c r="O364" s="55"/>
      <c r="P364" s="59">
        <v>0</v>
      </c>
    </row>
    <row r="365" spans="1:16" x14ac:dyDescent="0.25">
      <c r="A365" s="30" t="s">
        <v>842</v>
      </c>
      <c r="B365" s="30" t="s">
        <v>843</v>
      </c>
      <c r="C365" s="30" t="s">
        <v>844</v>
      </c>
      <c r="D365" s="26">
        <v>4600101</v>
      </c>
      <c r="E365" s="26" t="s">
        <v>845</v>
      </c>
      <c r="F365" s="27">
        <v>0</v>
      </c>
      <c r="G365" s="28">
        <v>0</v>
      </c>
      <c r="H365" s="28">
        <v>0</v>
      </c>
      <c r="I365" s="28">
        <v>0</v>
      </c>
      <c r="J365" s="28">
        <v>0</v>
      </c>
      <c r="K365" s="28">
        <v>0</v>
      </c>
      <c r="L365" s="22">
        <f>G365+H365+I365+J365+K365</f>
        <v>0</v>
      </c>
      <c r="M365" s="22">
        <f>F365-L365</f>
        <v>0</v>
      </c>
      <c r="N365" s="29">
        <v>0</v>
      </c>
      <c r="O365" s="55"/>
      <c r="P365" s="56">
        <v>0</v>
      </c>
    </row>
    <row r="366" spans="1:16" x14ac:dyDescent="0.25">
      <c r="A366" s="30" t="s">
        <v>846</v>
      </c>
      <c r="B366" s="30" t="s">
        <v>847</v>
      </c>
      <c r="C366" s="30" t="s">
        <v>848</v>
      </c>
      <c r="D366" s="26">
        <v>4600102</v>
      </c>
      <c r="E366" s="26" t="s">
        <v>849</v>
      </c>
      <c r="F366" s="27">
        <v>0</v>
      </c>
      <c r="G366" s="28">
        <v>0</v>
      </c>
      <c r="H366" s="28">
        <v>0</v>
      </c>
      <c r="I366" s="28">
        <v>0</v>
      </c>
      <c r="J366" s="28">
        <v>0</v>
      </c>
      <c r="K366" s="28">
        <v>0</v>
      </c>
      <c r="L366" s="22">
        <f>G366+H366+I366+J366+K366</f>
        <v>0</v>
      </c>
      <c r="M366" s="22">
        <f>F366-L366</f>
        <v>0</v>
      </c>
      <c r="N366" s="29">
        <v>0</v>
      </c>
      <c r="O366" s="55"/>
      <c r="P366" s="56">
        <v>0</v>
      </c>
    </row>
    <row r="367" spans="1:16" x14ac:dyDescent="0.25">
      <c r="A367" s="30" t="s">
        <v>850</v>
      </c>
      <c r="B367" s="30" t="s">
        <v>851</v>
      </c>
      <c r="C367" s="30" t="s">
        <v>852</v>
      </c>
      <c r="D367" s="26">
        <v>4600103</v>
      </c>
      <c r="E367" s="26" t="s">
        <v>853</v>
      </c>
      <c r="F367" s="27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2">
        <f>G367+H367+I367+J367+K367</f>
        <v>0</v>
      </c>
      <c r="M367" s="22">
        <f>F367-L367</f>
        <v>0</v>
      </c>
      <c r="N367" s="29">
        <v>0</v>
      </c>
      <c r="O367" s="55"/>
      <c r="P367" s="56">
        <v>0</v>
      </c>
    </row>
    <row r="368" spans="1:16" x14ac:dyDescent="0.25">
      <c r="A368" s="30" t="s">
        <v>854</v>
      </c>
      <c r="B368" s="30" t="s">
        <v>855</v>
      </c>
      <c r="C368" s="30" t="s">
        <v>856</v>
      </c>
      <c r="D368" s="26">
        <v>4500235</v>
      </c>
      <c r="E368" s="26" t="s">
        <v>857</v>
      </c>
      <c r="F368" s="27">
        <v>0</v>
      </c>
      <c r="G368" s="28">
        <v>0</v>
      </c>
      <c r="H368" s="28">
        <v>0</v>
      </c>
      <c r="I368" s="28">
        <v>0</v>
      </c>
      <c r="J368" s="28">
        <v>0</v>
      </c>
      <c r="K368" s="28">
        <v>0</v>
      </c>
      <c r="L368" s="22">
        <f>G368+H368+I368+J368+K368</f>
        <v>0</v>
      </c>
      <c r="M368" s="22">
        <f>F368-L368</f>
        <v>0</v>
      </c>
      <c r="N368" s="29">
        <v>0</v>
      </c>
      <c r="O368" s="55"/>
      <c r="P368" s="56">
        <v>0</v>
      </c>
    </row>
    <row r="369" spans="1:16" x14ac:dyDescent="0.25">
      <c r="A369" s="30" t="s">
        <v>858</v>
      </c>
      <c r="B369" s="30" t="s">
        <v>859</v>
      </c>
      <c r="C369" s="30" t="s">
        <v>860</v>
      </c>
      <c r="D369" s="26">
        <v>4600204</v>
      </c>
      <c r="E369" s="26" t="s">
        <v>861</v>
      </c>
      <c r="F369" s="27">
        <v>0</v>
      </c>
      <c r="G369" s="28">
        <v>0</v>
      </c>
      <c r="H369" s="28">
        <v>0</v>
      </c>
      <c r="I369" s="28">
        <v>0</v>
      </c>
      <c r="J369" s="28">
        <v>0</v>
      </c>
      <c r="K369" s="28">
        <v>0</v>
      </c>
      <c r="L369" s="22">
        <f>G369+H369+I369+J369+K369</f>
        <v>0</v>
      </c>
      <c r="M369" s="22">
        <f>F369-L369</f>
        <v>0</v>
      </c>
      <c r="N369" s="29">
        <v>0</v>
      </c>
      <c r="O369" s="55"/>
      <c r="P369" s="56">
        <v>0</v>
      </c>
    </row>
    <row r="370" spans="1:16" x14ac:dyDescent="0.25">
      <c r="A370" s="30" t="s">
        <v>862</v>
      </c>
      <c r="B370" s="30" t="s">
        <v>863</v>
      </c>
      <c r="C370" s="30" t="s">
        <v>864</v>
      </c>
      <c r="D370" s="26">
        <v>4600205</v>
      </c>
      <c r="E370" s="26" t="s">
        <v>865</v>
      </c>
      <c r="F370" s="27">
        <v>0</v>
      </c>
      <c r="G370" s="28">
        <v>0</v>
      </c>
      <c r="H370" s="28">
        <v>0</v>
      </c>
      <c r="I370" s="28">
        <v>0</v>
      </c>
      <c r="J370" s="28">
        <v>0</v>
      </c>
      <c r="K370" s="28">
        <v>0</v>
      </c>
      <c r="L370" s="22">
        <f>G370+H370+I370+J370+K370</f>
        <v>0</v>
      </c>
      <c r="M370" s="22">
        <f>F370-L370</f>
        <v>0</v>
      </c>
      <c r="N370" s="29">
        <v>0</v>
      </c>
      <c r="O370" s="55"/>
      <c r="P370" s="56">
        <v>0</v>
      </c>
    </row>
    <row r="371" spans="1:16" x14ac:dyDescent="0.25">
      <c r="A371" s="30" t="s">
        <v>866</v>
      </c>
      <c r="B371" s="30" t="s">
        <v>867</v>
      </c>
      <c r="C371" s="30" t="s">
        <v>868</v>
      </c>
      <c r="D371" s="26">
        <v>4600206</v>
      </c>
      <c r="E371" s="26" t="s">
        <v>869</v>
      </c>
      <c r="F371" s="27">
        <v>0</v>
      </c>
      <c r="G371" s="28">
        <v>0</v>
      </c>
      <c r="H371" s="28">
        <v>0</v>
      </c>
      <c r="I371" s="28">
        <v>0</v>
      </c>
      <c r="J371" s="28">
        <v>0</v>
      </c>
      <c r="K371" s="28">
        <v>0</v>
      </c>
      <c r="L371" s="22">
        <f>G371+H371+I371+J371+K371</f>
        <v>0</v>
      </c>
      <c r="M371" s="22">
        <f>F371-L371</f>
        <v>0</v>
      </c>
      <c r="N371" s="29">
        <v>0</v>
      </c>
      <c r="O371" s="55"/>
      <c r="P371" s="56">
        <v>0</v>
      </c>
    </row>
    <row r="372" spans="1:16" x14ac:dyDescent="0.25">
      <c r="A372" s="30" t="s">
        <v>870</v>
      </c>
      <c r="B372" s="30" t="s">
        <v>871</v>
      </c>
      <c r="C372" s="30" t="s">
        <v>872</v>
      </c>
      <c r="D372" s="26">
        <v>4600207</v>
      </c>
      <c r="E372" s="26" t="s">
        <v>873</v>
      </c>
      <c r="F372" s="27">
        <v>0</v>
      </c>
      <c r="G372" s="28">
        <v>0</v>
      </c>
      <c r="H372" s="28">
        <v>0</v>
      </c>
      <c r="I372" s="28">
        <v>0</v>
      </c>
      <c r="J372" s="28">
        <v>0</v>
      </c>
      <c r="K372" s="28">
        <v>0</v>
      </c>
      <c r="L372" s="22">
        <f>G372+H372+I372+J372+K372</f>
        <v>0</v>
      </c>
      <c r="M372" s="22">
        <f>F372-L372</f>
        <v>0</v>
      </c>
      <c r="N372" s="29">
        <v>0</v>
      </c>
      <c r="O372" s="55"/>
      <c r="P372" s="56">
        <v>0</v>
      </c>
    </row>
    <row r="373" spans="1:16" x14ac:dyDescent="0.25">
      <c r="A373" s="30" t="s">
        <v>874</v>
      </c>
      <c r="B373" s="30" t="s">
        <v>875</v>
      </c>
      <c r="C373" s="30" t="s">
        <v>876</v>
      </c>
      <c r="D373" s="26">
        <v>4650101</v>
      </c>
      <c r="E373" s="26" t="s">
        <v>877</v>
      </c>
      <c r="F373" s="27">
        <v>0</v>
      </c>
      <c r="G373" s="28">
        <v>0</v>
      </c>
      <c r="H373" s="28">
        <v>0</v>
      </c>
      <c r="I373" s="28">
        <v>0</v>
      </c>
      <c r="J373" s="28">
        <v>0</v>
      </c>
      <c r="K373" s="28">
        <v>0</v>
      </c>
      <c r="L373" s="22">
        <f>G373+H373+I373+J373+K373</f>
        <v>0</v>
      </c>
      <c r="M373" s="22">
        <f>F373-L373</f>
        <v>0</v>
      </c>
      <c r="N373" s="29">
        <v>0</v>
      </c>
      <c r="O373" s="55"/>
      <c r="P373" s="56">
        <v>0</v>
      </c>
    </row>
    <row r="374" spans="1:16" x14ac:dyDescent="0.25">
      <c r="A374" s="30" t="s">
        <v>878</v>
      </c>
      <c r="B374" s="30" t="s">
        <v>879</v>
      </c>
      <c r="C374" s="30" t="s">
        <v>880</v>
      </c>
      <c r="D374" s="26">
        <v>4700101</v>
      </c>
      <c r="E374" s="26" t="s">
        <v>881</v>
      </c>
      <c r="F374" s="27">
        <v>0</v>
      </c>
      <c r="G374" s="28">
        <v>0</v>
      </c>
      <c r="H374" s="28">
        <v>0</v>
      </c>
      <c r="I374" s="28">
        <v>0</v>
      </c>
      <c r="J374" s="28">
        <v>0</v>
      </c>
      <c r="K374" s="28">
        <v>0</v>
      </c>
      <c r="L374" s="22">
        <f>G374+H374+I374+J374+K374</f>
        <v>0</v>
      </c>
      <c r="M374" s="22">
        <f>F374-L374</f>
        <v>0</v>
      </c>
      <c r="N374" s="29">
        <v>0</v>
      </c>
      <c r="O374" s="55"/>
      <c r="P374" s="56">
        <v>0</v>
      </c>
    </row>
    <row r="375" spans="1:16" x14ac:dyDescent="0.25">
      <c r="A375" s="30" t="s">
        <v>882</v>
      </c>
      <c r="B375" s="30" t="s">
        <v>883</v>
      </c>
      <c r="C375" s="30" t="s">
        <v>884</v>
      </c>
      <c r="D375" s="26">
        <v>4500111</v>
      </c>
      <c r="E375" s="26" t="s">
        <v>885</v>
      </c>
      <c r="F375" s="27">
        <v>0</v>
      </c>
      <c r="G375" s="28">
        <v>0</v>
      </c>
      <c r="H375" s="28">
        <v>0</v>
      </c>
      <c r="I375" s="28">
        <v>0</v>
      </c>
      <c r="J375" s="28">
        <v>0</v>
      </c>
      <c r="K375" s="28">
        <v>0</v>
      </c>
      <c r="L375" s="22">
        <f>G375+H375+I375+J375+K375</f>
        <v>0</v>
      </c>
      <c r="M375" s="22">
        <f>F375-L375</f>
        <v>0</v>
      </c>
      <c r="N375" s="29">
        <v>0</v>
      </c>
      <c r="O375" s="55"/>
      <c r="P375" s="56">
        <v>0</v>
      </c>
    </row>
    <row r="376" spans="1:16" x14ac:dyDescent="0.25">
      <c r="A376" s="30" t="s">
        <v>882</v>
      </c>
      <c r="B376" s="30" t="s">
        <v>883</v>
      </c>
      <c r="C376" s="30" t="s">
        <v>886</v>
      </c>
      <c r="D376" s="26">
        <v>4500113</v>
      </c>
      <c r="E376" s="26" t="s">
        <v>887</v>
      </c>
      <c r="F376" s="27">
        <v>12453.33</v>
      </c>
      <c r="G376" s="28">
        <v>8646.89</v>
      </c>
      <c r="H376" s="28">
        <v>3756</v>
      </c>
      <c r="I376" s="28">
        <v>0</v>
      </c>
      <c r="J376" s="28">
        <v>50.44</v>
      </c>
      <c r="K376" s="28">
        <v>0</v>
      </c>
      <c r="L376" s="22">
        <f>G376+H376+I376+J376+K376</f>
        <v>12453.33</v>
      </c>
      <c r="M376" s="22">
        <f>F376-L376</f>
        <v>0</v>
      </c>
      <c r="N376" s="29">
        <v>0</v>
      </c>
      <c r="O376" s="55"/>
      <c r="P376" s="56">
        <v>0</v>
      </c>
    </row>
    <row r="377" spans="1:16" x14ac:dyDescent="0.25">
      <c r="A377" s="30" t="s">
        <v>882</v>
      </c>
      <c r="B377" s="30" t="s">
        <v>883</v>
      </c>
      <c r="C377" s="30" t="s">
        <v>888</v>
      </c>
      <c r="D377" s="26">
        <v>4500115</v>
      </c>
      <c r="E377" s="26" t="s">
        <v>889</v>
      </c>
      <c r="F377" s="27">
        <v>0</v>
      </c>
      <c r="G377" s="28">
        <v>0</v>
      </c>
      <c r="H377" s="28">
        <v>0</v>
      </c>
      <c r="I377" s="28">
        <v>0</v>
      </c>
      <c r="J377" s="28">
        <v>0</v>
      </c>
      <c r="K377" s="28">
        <v>0</v>
      </c>
      <c r="L377" s="22">
        <f>G377+H377+I377+J377+K377</f>
        <v>0</v>
      </c>
      <c r="M377" s="22">
        <f>F377-L377</f>
        <v>0</v>
      </c>
      <c r="N377" s="29">
        <v>0</v>
      </c>
      <c r="O377" s="55"/>
      <c r="P377" s="56">
        <v>0</v>
      </c>
    </row>
    <row r="378" spans="1:16" x14ac:dyDescent="0.25">
      <c r="A378" s="30" t="s">
        <v>890</v>
      </c>
      <c r="B378" s="30" t="s">
        <v>891</v>
      </c>
      <c r="C378" s="30" t="s">
        <v>892</v>
      </c>
      <c r="D378" s="26">
        <v>4700326</v>
      </c>
      <c r="E378" s="26" t="s">
        <v>893</v>
      </c>
      <c r="F378" s="27">
        <v>0</v>
      </c>
      <c r="G378" s="28">
        <v>0</v>
      </c>
      <c r="H378" s="28">
        <v>0</v>
      </c>
      <c r="I378" s="28">
        <v>0</v>
      </c>
      <c r="J378" s="28">
        <v>0</v>
      </c>
      <c r="K378" s="28">
        <v>0</v>
      </c>
      <c r="L378" s="22">
        <f>G378+H378+I378+J378+K378</f>
        <v>0</v>
      </c>
      <c r="M378" s="22">
        <f>F378-L378</f>
        <v>0</v>
      </c>
      <c r="N378" s="29">
        <v>0</v>
      </c>
      <c r="O378" s="55"/>
      <c r="P378" s="56">
        <v>0</v>
      </c>
    </row>
    <row r="379" spans="1:16" x14ac:dyDescent="0.25">
      <c r="A379" s="30" t="s">
        <v>894</v>
      </c>
      <c r="B379" s="30" t="s">
        <v>895</v>
      </c>
      <c r="C379" s="30" t="s">
        <v>896</v>
      </c>
      <c r="D379" s="26">
        <v>4700314</v>
      </c>
      <c r="E379" s="26" t="s">
        <v>897</v>
      </c>
      <c r="F379" s="27">
        <v>0</v>
      </c>
      <c r="G379" s="28">
        <v>0</v>
      </c>
      <c r="H379" s="28">
        <v>0</v>
      </c>
      <c r="I379" s="28">
        <v>0</v>
      </c>
      <c r="J379" s="28">
        <v>0</v>
      </c>
      <c r="K379" s="28">
        <v>0</v>
      </c>
      <c r="L379" s="22">
        <f>G379+H379+I379+J379+K379</f>
        <v>0</v>
      </c>
      <c r="M379" s="22">
        <f>F379-L379</f>
        <v>0</v>
      </c>
      <c r="N379" s="29">
        <v>0</v>
      </c>
      <c r="O379" s="55"/>
      <c r="P379" s="56">
        <v>0</v>
      </c>
    </row>
    <row r="380" spans="1:16" x14ac:dyDescent="0.25">
      <c r="A380" s="45" t="s">
        <v>898</v>
      </c>
      <c r="B380" s="30" t="s">
        <v>899</v>
      </c>
      <c r="C380" s="30" t="s">
        <v>900</v>
      </c>
      <c r="D380" s="26">
        <v>4700327</v>
      </c>
      <c r="E380" s="26" t="s">
        <v>901</v>
      </c>
      <c r="F380" s="27">
        <v>0</v>
      </c>
      <c r="G380" s="28">
        <v>0</v>
      </c>
      <c r="H380" s="28">
        <v>0</v>
      </c>
      <c r="I380" s="28">
        <v>0</v>
      </c>
      <c r="J380" s="28">
        <v>0</v>
      </c>
      <c r="K380" s="28">
        <v>0</v>
      </c>
      <c r="L380" s="22">
        <f>G380+H380+I380+J380+K380</f>
        <v>0</v>
      </c>
      <c r="M380" s="22">
        <f>F380-L380</f>
        <v>0</v>
      </c>
      <c r="N380" s="29">
        <v>0</v>
      </c>
      <c r="O380" s="55"/>
      <c r="P380" s="56">
        <v>0</v>
      </c>
    </row>
    <row r="381" spans="1:16" x14ac:dyDescent="0.25">
      <c r="A381" s="30" t="s">
        <v>902</v>
      </c>
      <c r="B381" s="30" t="s">
        <v>903</v>
      </c>
      <c r="C381" s="24" t="s">
        <v>23</v>
      </c>
      <c r="D381" s="26">
        <v>4700315</v>
      </c>
      <c r="E381" s="26" t="s">
        <v>904</v>
      </c>
      <c r="F381" s="27">
        <v>0</v>
      </c>
      <c r="G381" s="28">
        <v>0</v>
      </c>
      <c r="H381" s="28">
        <v>0</v>
      </c>
      <c r="I381" s="28">
        <v>0</v>
      </c>
      <c r="J381" s="28">
        <v>0</v>
      </c>
      <c r="K381" s="28">
        <v>0</v>
      </c>
      <c r="L381" s="22">
        <f>G381+H381+I381+J381+K381</f>
        <v>0</v>
      </c>
      <c r="M381" s="22">
        <f>F381-L381</f>
        <v>0</v>
      </c>
      <c r="N381" s="29">
        <v>0</v>
      </c>
      <c r="O381" s="55"/>
      <c r="P381" s="56">
        <v>0</v>
      </c>
    </row>
    <row r="382" spans="1:16" x14ac:dyDescent="0.25">
      <c r="A382" s="45" t="s">
        <v>902</v>
      </c>
      <c r="B382" s="30" t="s">
        <v>903</v>
      </c>
      <c r="C382" s="30" t="s">
        <v>905</v>
      </c>
      <c r="D382" s="26">
        <v>4700328</v>
      </c>
      <c r="E382" s="26" t="s">
        <v>906</v>
      </c>
      <c r="F382" s="27">
        <v>0</v>
      </c>
      <c r="G382" s="28">
        <v>0</v>
      </c>
      <c r="H382" s="28">
        <v>0</v>
      </c>
      <c r="I382" s="28">
        <v>0</v>
      </c>
      <c r="J382" s="28">
        <v>0</v>
      </c>
      <c r="K382" s="28">
        <v>0</v>
      </c>
      <c r="L382" s="22">
        <f>G382+H382+I382+J382+K382</f>
        <v>0</v>
      </c>
      <c r="M382" s="22">
        <f>F382-L382</f>
        <v>0</v>
      </c>
      <c r="N382" s="29">
        <v>0</v>
      </c>
      <c r="O382" s="55"/>
      <c r="P382" s="56">
        <v>0</v>
      </c>
    </row>
    <row r="383" spans="1:16" x14ac:dyDescent="0.25">
      <c r="A383" s="45" t="s">
        <v>902</v>
      </c>
      <c r="B383" s="30" t="s">
        <v>903</v>
      </c>
      <c r="C383" s="30" t="s">
        <v>907</v>
      </c>
      <c r="D383" s="26">
        <v>4700329</v>
      </c>
      <c r="E383" s="26" t="s">
        <v>908</v>
      </c>
      <c r="F383" s="27">
        <v>0</v>
      </c>
      <c r="G383" s="28">
        <v>0</v>
      </c>
      <c r="H383" s="28">
        <v>0</v>
      </c>
      <c r="I383" s="28">
        <v>0</v>
      </c>
      <c r="J383" s="28">
        <v>0</v>
      </c>
      <c r="K383" s="28">
        <v>0</v>
      </c>
      <c r="L383" s="22">
        <f>G383+H383+I383+J383+K383</f>
        <v>0</v>
      </c>
      <c r="M383" s="22">
        <f>F383-L383</f>
        <v>0</v>
      </c>
      <c r="N383" s="29">
        <v>0</v>
      </c>
      <c r="O383" s="55"/>
      <c r="P383" s="56">
        <v>0</v>
      </c>
    </row>
    <row r="384" spans="1:16" x14ac:dyDescent="0.25">
      <c r="A384" s="45" t="s">
        <v>902</v>
      </c>
      <c r="B384" s="30" t="s">
        <v>903</v>
      </c>
      <c r="C384" s="30" t="s">
        <v>909</v>
      </c>
      <c r="D384" s="26">
        <v>4700330</v>
      </c>
      <c r="E384" s="26" t="s">
        <v>910</v>
      </c>
      <c r="F384" s="27">
        <v>0</v>
      </c>
      <c r="G384" s="28">
        <v>0</v>
      </c>
      <c r="H384" s="28">
        <v>0</v>
      </c>
      <c r="I384" s="28">
        <v>0</v>
      </c>
      <c r="J384" s="28">
        <v>0</v>
      </c>
      <c r="K384" s="28">
        <v>0</v>
      </c>
      <c r="L384" s="22">
        <f>G384+H384+I384+J384+K384</f>
        <v>0</v>
      </c>
      <c r="M384" s="22">
        <f>F384-L384</f>
        <v>0</v>
      </c>
      <c r="N384" s="29">
        <v>0</v>
      </c>
      <c r="O384" s="55"/>
      <c r="P384" s="56">
        <v>0</v>
      </c>
    </row>
    <row r="385" spans="1:16" x14ac:dyDescent="0.25">
      <c r="A385" s="45" t="s">
        <v>902</v>
      </c>
      <c r="B385" s="30" t="s">
        <v>903</v>
      </c>
      <c r="C385" s="30" t="s">
        <v>911</v>
      </c>
      <c r="D385" s="26">
        <v>4700331</v>
      </c>
      <c r="E385" s="26" t="s">
        <v>912</v>
      </c>
      <c r="F385" s="27">
        <v>0</v>
      </c>
      <c r="G385" s="28">
        <v>0</v>
      </c>
      <c r="H385" s="28">
        <v>0</v>
      </c>
      <c r="I385" s="28">
        <v>0</v>
      </c>
      <c r="J385" s="28">
        <v>0</v>
      </c>
      <c r="K385" s="28">
        <v>0</v>
      </c>
      <c r="L385" s="22">
        <f>G385+H385+I385+J385+K385</f>
        <v>0</v>
      </c>
      <c r="M385" s="22">
        <f>F385-L385</f>
        <v>0</v>
      </c>
      <c r="N385" s="29">
        <v>0</v>
      </c>
      <c r="O385" s="55"/>
      <c r="P385" s="56">
        <v>0</v>
      </c>
    </row>
    <row r="386" spans="1:16" x14ac:dyDescent="0.25">
      <c r="A386" s="45" t="s">
        <v>902</v>
      </c>
      <c r="B386" s="30" t="s">
        <v>903</v>
      </c>
      <c r="C386" s="30" t="s">
        <v>913</v>
      </c>
      <c r="D386" s="26">
        <v>4700332</v>
      </c>
      <c r="E386" s="26" t="s">
        <v>914</v>
      </c>
      <c r="F386" s="27">
        <v>0</v>
      </c>
      <c r="G386" s="28">
        <v>0</v>
      </c>
      <c r="H386" s="28">
        <v>0</v>
      </c>
      <c r="I386" s="28">
        <v>0</v>
      </c>
      <c r="J386" s="28">
        <v>0</v>
      </c>
      <c r="K386" s="28">
        <v>0</v>
      </c>
      <c r="L386" s="22">
        <f>G386+H386+I386+J386+K386</f>
        <v>0</v>
      </c>
      <c r="M386" s="22">
        <f>F386-L386</f>
        <v>0</v>
      </c>
      <c r="N386" s="29">
        <v>0</v>
      </c>
      <c r="O386" s="55"/>
      <c r="P386" s="56">
        <v>0</v>
      </c>
    </row>
    <row r="387" spans="1:16" x14ac:dyDescent="0.25">
      <c r="A387" s="45" t="s">
        <v>902</v>
      </c>
      <c r="B387" s="30" t="s">
        <v>903</v>
      </c>
      <c r="C387" s="30" t="s">
        <v>915</v>
      </c>
      <c r="D387" s="26">
        <v>4700333</v>
      </c>
      <c r="E387" s="26" t="s">
        <v>916</v>
      </c>
      <c r="F387" s="27">
        <v>0</v>
      </c>
      <c r="G387" s="28">
        <v>0</v>
      </c>
      <c r="H387" s="28">
        <v>0</v>
      </c>
      <c r="I387" s="28">
        <v>0</v>
      </c>
      <c r="J387" s="28">
        <v>0</v>
      </c>
      <c r="K387" s="28">
        <v>0</v>
      </c>
      <c r="L387" s="22">
        <f>G387+H387+I387+J387+K387</f>
        <v>0</v>
      </c>
      <c r="M387" s="22">
        <f>F387-L387</f>
        <v>0</v>
      </c>
      <c r="N387" s="29">
        <v>0</v>
      </c>
      <c r="O387" s="55"/>
      <c r="P387" s="56">
        <v>0</v>
      </c>
    </row>
    <row r="388" spans="1:16" x14ac:dyDescent="0.25">
      <c r="A388" s="30" t="s">
        <v>917</v>
      </c>
      <c r="B388" s="30" t="s">
        <v>918</v>
      </c>
      <c r="C388" s="30" t="s">
        <v>919</v>
      </c>
      <c r="D388" s="26">
        <v>4700316</v>
      </c>
      <c r="E388" s="26" t="s">
        <v>920</v>
      </c>
      <c r="F388" s="27">
        <v>0</v>
      </c>
      <c r="G388" s="28">
        <v>0</v>
      </c>
      <c r="H388" s="28">
        <v>0</v>
      </c>
      <c r="I388" s="28">
        <v>0</v>
      </c>
      <c r="J388" s="28">
        <v>0</v>
      </c>
      <c r="K388" s="28">
        <v>0</v>
      </c>
      <c r="L388" s="22">
        <f>G388+H388+I388+J388+K388</f>
        <v>0</v>
      </c>
      <c r="M388" s="22">
        <f>F388-L388</f>
        <v>0</v>
      </c>
      <c r="N388" s="29">
        <v>0</v>
      </c>
      <c r="O388" s="55"/>
      <c r="P388" s="56">
        <v>0</v>
      </c>
    </row>
    <row r="389" spans="1:16" x14ac:dyDescent="0.25">
      <c r="A389" s="30" t="s">
        <v>921</v>
      </c>
      <c r="B389" s="30" t="s">
        <v>922</v>
      </c>
      <c r="C389" s="30" t="s">
        <v>923</v>
      </c>
      <c r="D389" s="26">
        <v>4700317</v>
      </c>
      <c r="E389" s="26" t="s">
        <v>924</v>
      </c>
      <c r="F389" s="27">
        <v>0</v>
      </c>
      <c r="G389" s="28">
        <v>0</v>
      </c>
      <c r="H389" s="28">
        <v>0</v>
      </c>
      <c r="I389" s="28">
        <v>0</v>
      </c>
      <c r="J389" s="28">
        <v>0</v>
      </c>
      <c r="K389" s="28">
        <v>0</v>
      </c>
      <c r="L389" s="22">
        <f>G389+H389+I389+J389+K389</f>
        <v>0</v>
      </c>
      <c r="M389" s="22">
        <f>F389-L389</f>
        <v>0</v>
      </c>
      <c r="N389" s="29">
        <v>0</v>
      </c>
      <c r="O389" s="55"/>
      <c r="P389" s="56">
        <v>0</v>
      </c>
    </row>
    <row r="390" spans="1:16" x14ac:dyDescent="0.25">
      <c r="A390" s="30" t="s">
        <v>925</v>
      </c>
      <c r="B390" s="30" t="s">
        <v>926</v>
      </c>
      <c r="C390" s="30" t="s">
        <v>927</v>
      </c>
      <c r="D390" s="26">
        <v>4700318</v>
      </c>
      <c r="E390" s="26" t="s">
        <v>928</v>
      </c>
      <c r="F390" s="27">
        <v>0</v>
      </c>
      <c r="G390" s="28">
        <v>0</v>
      </c>
      <c r="H390" s="28">
        <v>0</v>
      </c>
      <c r="I390" s="28">
        <v>0</v>
      </c>
      <c r="J390" s="28">
        <v>0</v>
      </c>
      <c r="K390" s="28">
        <v>0</v>
      </c>
      <c r="L390" s="22">
        <f>G390+H390+I390+J390+K390</f>
        <v>0</v>
      </c>
      <c r="M390" s="22">
        <f>F390-L390</f>
        <v>0</v>
      </c>
      <c r="N390" s="29">
        <v>0</v>
      </c>
      <c r="O390" s="55"/>
      <c r="P390" s="56">
        <v>0</v>
      </c>
    </row>
    <row r="391" spans="1:16" x14ac:dyDescent="0.25">
      <c r="A391" s="30" t="s">
        <v>929</v>
      </c>
      <c r="B391" s="30" t="s">
        <v>930</v>
      </c>
      <c r="C391" s="30" t="s">
        <v>931</v>
      </c>
      <c r="D391" s="26">
        <v>4700319</v>
      </c>
      <c r="E391" s="26" t="s">
        <v>932</v>
      </c>
      <c r="F391" s="27">
        <v>0</v>
      </c>
      <c r="G391" s="28">
        <v>0</v>
      </c>
      <c r="H391" s="28">
        <v>0</v>
      </c>
      <c r="I391" s="28">
        <v>0</v>
      </c>
      <c r="J391" s="28">
        <v>0</v>
      </c>
      <c r="K391" s="28">
        <v>0</v>
      </c>
      <c r="L391" s="22">
        <f>G391+H391+I391+J391+K391</f>
        <v>0</v>
      </c>
      <c r="M391" s="22">
        <f>F391-L391</f>
        <v>0</v>
      </c>
      <c r="N391" s="29">
        <v>0</v>
      </c>
      <c r="O391" s="55"/>
      <c r="P391" s="56">
        <v>0</v>
      </c>
    </row>
    <row r="392" spans="1:16" x14ac:dyDescent="0.25">
      <c r="A392" s="30" t="s">
        <v>933</v>
      </c>
      <c r="B392" s="30" t="s">
        <v>934</v>
      </c>
      <c r="C392" s="24" t="s">
        <v>23</v>
      </c>
      <c r="D392" s="26">
        <v>4750201</v>
      </c>
      <c r="E392" s="26" t="s">
        <v>935</v>
      </c>
      <c r="F392" s="27">
        <v>0</v>
      </c>
      <c r="G392" s="28">
        <v>0</v>
      </c>
      <c r="H392" s="28">
        <v>0</v>
      </c>
      <c r="I392" s="28">
        <v>0</v>
      </c>
      <c r="J392" s="28">
        <v>0</v>
      </c>
      <c r="K392" s="28">
        <v>0</v>
      </c>
      <c r="L392" s="22">
        <f>G392+H392+I392+J392+K392</f>
        <v>0</v>
      </c>
      <c r="M392" s="22">
        <f>F392-L392</f>
        <v>0</v>
      </c>
      <c r="N392" s="29">
        <v>0</v>
      </c>
      <c r="O392" s="55"/>
      <c r="P392" s="56">
        <v>0</v>
      </c>
    </row>
    <row r="393" spans="1:16" x14ac:dyDescent="0.25">
      <c r="A393" s="30" t="s">
        <v>933</v>
      </c>
      <c r="B393" s="30" t="s">
        <v>934</v>
      </c>
      <c r="C393" s="30" t="s">
        <v>936</v>
      </c>
      <c r="D393" s="26">
        <v>4700301</v>
      </c>
      <c r="E393" s="26" t="s">
        <v>937</v>
      </c>
      <c r="F393" s="27">
        <v>0</v>
      </c>
      <c r="G393" s="28">
        <v>0</v>
      </c>
      <c r="H393" s="28">
        <v>0</v>
      </c>
      <c r="I393" s="28">
        <v>0</v>
      </c>
      <c r="J393" s="28">
        <v>0</v>
      </c>
      <c r="K393" s="28">
        <v>0</v>
      </c>
      <c r="L393" s="22">
        <f>G393+H393+I393+J393+K393</f>
        <v>0</v>
      </c>
      <c r="M393" s="22">
        <f>F393-L393</f>
        <v>0</v>
      </c>
      <c r="N393" s="29">
        <v>0</v>
      </c>
      <c r="O393" s="55"/>
      <c r="P393" s="56">
        <v>0</v>
      </c>
    </row>
    <row r="394" spans="1:16" x14ac:dyDescent="0.25">
      <c r="A394" s="30" t="s">
        <v>933</v>
      </c>
      <c r="B394" s="30" t="s">
        <v>934</v>
      </c>
      <c r="C394" s="24" t="s">
        <v>23</v>
      </c>
      <c r="D394" s="26">
        <v>4700302</v>
      </c>
      <c r="E394" s="26" t="s">
        <v>938</v>
      </c>
      <c r="F394" s="27">
        <v>0</v>
      </c>
      <c r="G394" s="28">
        <v>0</v>
      </c>
      <c r="H394" s="28">
        <v>0</v>
      </c>
      <c r="I394" s="28">
        <v>0</v>
      </c>
      <c r="J394" s="28">
        <v>0</v>
      </c>
      <c r="K394" s="28">
        <v>0</v>
      </c>
      <c r="L394" s="22">
        <f>G394+H394+I394+J394+K394</f>
        <v>0</v>
      </c>
      <c r="M394" s="22">
        <f>F394-L394</f>
        <v>0</v>
      </c>
      <c r="N394" s="29">
        <v>0</v>
      </c>
      <c r="O394" s="55"/>
      <c r="P394" s="56">
        <v>0</v>
      </c>
    </row>
    <row r="395" spans="1:16" x14ac:dyDescent="0.25">
      <c r="A395" s="30" t="s">
        <v>933</v>
      </c>
      <c r="B395" s="30" t="s">
        <v>934</v>
      </c>
      <c r="C395" s="30" t="s">
        <v>939</v>
      </c>
      <c r="D395" s="26">
        <v>4700303</v>
      </c>
      <c r="E395" s="26" t="s">
        <v>940</v>
      </c>
      <c r="F395" s="27">
        <v>0</v>
      </c>
      <c r="G395" s="28">
        <v>0</v>
      </c>
      <c r="H395" s="28">
        <v>0</v>
      </c>
      <c r="I395" s="28">
        <v>0</v>
      </c>
      <c r="J395" s="28">
        <v>0</v>
      </c>
      <c r="K395" s="28">
        <v>0</v>
      </c>
      <c r="L395" s="22">
        <f>G395+H395+I395+J395+K395</f>
        <v>0</v>
      </c>
      <c r="M395" s="22">
        <f>F395-L395</f>
        <v>0</v>
      </c>
      <c r="N395" s="29">
        <v>0</v>
      </c>
      <c r="O395" s="55"/>
      <c r="P395" s="56">
        <v>0</v>
      </c>
    </row>
    <row r="396" spans="1:16" x14ac:dyDescent="0.25">
      <c r="A396" s="30" t="s">
        <v>933</v>
      </c>
      <c r="B396" s="30" t="s">
        <v>934</v>
      </c>
      <c r="C396" s="30" t="s">
        <v>941</v>
      </c>
      <c r="D396" s="26">
        <v>4700304</v>
      </c>
      <c r="E396" s="26" t="s">
        <v>942</v>
      </c>
      <c r="F396" s="27">
        <v>0</v>
      </c>
      <c r="G396" s="28">
        <v>0</v>
      </c>
      <c r="H396" s="28">
        <v>0</v>
      </c>
      <c r="I396" s="28">
        <v>0</v>
      </c>
      <c r="J396" s="28">
        <v>0</v>
      </c>
      <c r="K396" s="28">
        <v>0</v>
      </c>
      <c r="L396" s="22">
        <f>G396+H396+I396+J396+K396</f>
        <v>0</v>
      </c>
      <c r="M396" s="22">
        <f>F396-L396</f>
        <v>0</v>
      </c>
      <c r="N396" s="29">
        <v>0</v>
      </c>
      <c r="O396" s="55"/>
      <c r="P396" s="56">
        <v>0</v>
      </c>
    </row>
    <row r="397" spans="1:16" x14ac:dyDescent="0.25">
      <c r="A397" s="30" t="s">
        <v>933</v>
      </c>
      <c r="B397" s="30" t="s">
        <v>934</v>
      </c>
      <c r="C397" s="30" t="s">
        <v>943</v>
      </c>
      <c r="D397" s="26">
        <v>4700305</v>
      </c>
      <c r="E397" s="26" t="s">
        <v>944</v>
      </c>
      <c r="F397" s="27">
        <v>0</v>
      </c>
      <c r="G397" s="28">
        <v>0</v>
      </c>
      <c r="H397" s="28">
        <v>0</v>
      </c>
      <c r="I397" s="28">
        <v>0</v>
      </c>
      <c r="J397" s="28">
        <v>0</v>
      </c>
      <c r="K397" s="28">
        <v>0</v>
      </c>
      <c r="L397" s="22">
        <f>G397+H397+I397+J397+K397</f>
        <v>0</v>
      </c>
      <c r="M397" s="22">
        <f>F397-L397</f>
        <v>0</v>
      </c>
      <c r="N397" s="29">
        <v>0</v>
      </c>
      <c r="O397" s="55"/>
      <c r="P397" s="56">
        <v>0</v>
      </c>
    </row>
    <row r="398" spans="1:16" x14ac:dyDescent="0.25">
      <c r="A398" s="30" t="s">
        <v>933</v>
      </c>
      <c r="B398" s="30" t="s">
        <v>934</v>
      </c>
      <c r="C398" s="30" t="s">
        <v>945</v>
      </c>
      <c r="D398" s="26">
        <v>4700306</v>
      </c>
      <c r="E398" s="26" t="s">
        <v>946</v>
      </c>
      <c r="F398" s="27">
        <v>0</v>
      </c>
      <c r="G398" s="28">
        <v>0</v>
      </c>
      <c r="H398" s="28">
        <v>0</v>
      </c>
      <c r="I398" s="28">
        <v>0</v>
      </c>
      <c r="J398" s="28">
        <v>0</v>
      </c>
      <c r="K398" s="28">
        <v>0</v>
      </c>
      <c r="L398" s="22">
        <f>G398+H398+I398+J398+K398</f>
        <v>0</v>
      </c>
      <c r="M398" s="22">
        <f>F398-L398</f>
        <v>0</v>
      </c>
      <c r="N398" s="29">
        <v>0</v>
      </c>
      <c r="O398" s="55"/>
      <c r="P398" s="56">
        <v>0</v>
      </c>
    </row>
    <row r="399" spans="1:16" x14ac:dyDescent="0.25">
      <c r="A399" s="30" t="s">
        <v>933</v>
      </c>
      <c r="B399" s="30" t="s">
        <v>934</v>
      </c>
      <c r="C399" s="30" t="s">
        <v>947</v>
      </c>
      <c r="D399" s="26">
        <v>4700309</v>
      </c>
      <c r="E399" s="26" t="s">
        <v>948</v>
      </c>
      <c r="F399" s="27">
        <v>0</v>
      </c>
      <c r="G399" s="28">
        <v>0</v>
      </c>
      <c r="H399" s="28">
        <v>0</v>
      </c>
      <c r="I399" s="28">
        <v>0</v>
      </c>
      <c r="J399" s="28">
        <v>0</v>
      </c>
      <c r="K399" s="28">
        <v>0</v>
      </c>
      <c r="L399" s="22">
        <f>G399+H399+I399+J399+K399</f>
        <v>0</v>
      </c>
      <c r="M399" s="22">
        <f>F399-L399</f>
        <v>0</v>
      </c>
      <c r="N399" s="29">
        <v>0</v>
      </c>
      <c r="O399" s="55"/>
      <c r="P399" s="56">
        <v>0</v>
      </c>
    </row>
    <row r="400" spans="1:16" x14ac:dyDescent="0.25">
      <c r="A400" s="30" t="s">
        <v>933</v>
      </c>
      <c r="B400" s="30" t="s">
        <v>934</v>
      </c>
      <c r="C400" s="30" t="s">
        <v>949</v>
      </c>
      <c r="D400" s="26">
        <v>4700311</v>
      </c>
      <c r="E400" s="26" t="s">
        <v>950</v>
      </c>
      <c r="F400" s="27">
        <v>0</v>
      </c>
      <c r="G400" s="28">
        <v>0</v>
      </c>
      <c r="H400" s="28">
        <v>0</v>
      </c>
      <c r="I400" s="28">
        <v>0</v>
      </c>
      <c r="J400" s="28">
        <v>0</v>
      </c>
      <c r="K400" s="28">
        <v>0</v>
      </c>
      <c r="L400" s="22">
        <f>G400+H400+I400+J400+K400</f>
        <v>0</v>
      </c>
      <c r="M400" s="22">
        <f>F400-L400</f>
        <v>0</v>
      </c>
      <c r="N400" s="29">
        <v>0</v>
      </c>
      <c r="O400" s="55"/>
      <c r="P400" s="56">
        <v>0</v>
      </c>
    </row>
    <row r="401" spans="1:16" x14ac:dyDescent="0.25">
      <c r="A401" s="30" t="s">
        <v>933</v>
      </c>
      <c r="B401" s="30" t="s">
        <v>934</v>
      </c>
      <c r="C401" s="24" t="s">
        <v>23</v>
      </c>
      <c r="D401" s="26">
        <v>4700312</v>
      </c>
      <c r="E401" s="26" t="s">
        <v>951</v>
      </c>
      <c r="F401" s="27">
        <v>0</v>
      </c>
      <c r="G401" s="28">
        <v>0</v>
      </c>
      <c r="H401" s="28">
        <v>0</v>
      </c>
      <c r="I401" s="28">
        <v>0</v>
      </c>
      <c r="J401" s="28">
        <v>0</v>
      </c>
      <c r="K401" s="28">
        <v>0</v>
      </c>
      <c r="L401" s="22">
        <f>G401+H401+I401+J401+K401</f>
        <v>0</v>
      </c>
      <c r="M401" s="22">
        <f>F401-L401</f>
        <v>0</v>
      </c>
      <c r="N401" s="29">
        <v>0</v>
      </c>
      <c r="O401" s="55"/>
      <c r="P401" s="56">
        <v>0</v>
      </c>
    </row>
    <row r="402" spans="1:16" x14ac:dyDescent="0.25">
      <c r="A402" s="30" t="s">
        <v>933</v>
      </c>
      <c r="B402" s="30" t="s">
        <v>934</v>
      </c>
      <c r="C402" s="24" t="s">
        <v>23</v>
      </c>
      <c r="D402" s="26">
        <v>4700313</v>
      </c>
      <c r="E402" s="26" t="s">
        <v>952</v>
      </c>
      <c r="F402" s="27">
        <v>0</v>
      </c>
      <c r="G402" s="28">
        <v>0</v>
      </c>
      <c r="H402" s="28">
        <v>0</v>
      </c>
      <c r="I402" s="28">
        <v>0</v>
      </c>
      <c r="J402" s="28">
        <v>0</v>
      </c>
      <c r="K402" s="28">
        <v>0</v>
      </c>
      <c r="L402" s="22">
        <f>G402+H402+I402+J402+K402</f>
        <v>0</v>
      </c>
      <c r="M402" s="22">
        <f>F402-L402</f>
        <v>0</v>
      </c>
      <c r="N402" s="29">
        <v>0</v>
      </c>
      <c r="O402" s="55"/>
      <c r="P402" s="56">
        <v>0</v>
      </c>
    </row>
    <row r="403" spans="1:16" x14ac:dyDescent="0.25">
      <c r="A403" s="30" t="s">
        <v>953</v>
      </c>
      <c r="B403" s="30" t="s">
        <v>954</v>
      </c>
      <c r="C403" s="24" t="s">
        <v>23</v>
      </c>
      <c r="D403" s="26">
        <v>4700404</v>
      </c>
      <c r="E403" s="26" t="s">
        <v>955</v>
      </c>
      <c r="F403" s="27">
        <v>0</v>
      </c>
      <c r="G403" s="28">
        <v>0</v>
      </c>
      <c r="H403" s="28">
        <v>0</v>
      </c>
      <c r="I403" s="28">
        <v>0</v>
      </c>
      <c r="J403" s="28">
        <v>0</v>
      </c>
      <c r="K403" s="28">
        <v>0</v>
      </c>
      <c r="L403" s="22">
        <f>G403+H403+I403+J403+K403</f>
        <v>0</v>
      </c>
      <c r="M403" s="22">
        <f>F403-L403</f>
        <v>0</v>
      </c>
      <c r="N403" s="29">
        <v>0</v>
      </c>
      <c r="O403" s="55"/>
      <c r="P403" s="56">
        <v>0</v>
      </c>
    </row>
    <row r="404" spans="1:16" x14ac:dyDescent="0.25">
      <c r="A404" s="30" t="s">
        <v>953</v>
      </c>
      <c r="B404" s="30" t="s">
        <v>954</v>
      </c>
      <c r="C404" s="24" t="s">
        <v>23</v>
      </c>
      <c r="D404" s="26">
        <v>4700403</v>
      </c>
      <c r="E404" s="26" t="s">
        <v>956</v>
      </c>
      <c r="F404" s="27">
        <v>0</v>
      </c>
      <c r="G404" s="28">
        <v>0</v>
      </c>
      <c r="H404" s="28">
        <v>0</v>
      </c>
      <c r="I404" s="28">
        <v>0</v>
      </c>
      <c r="J404" s="28">
        <v>0</v>
      </c>
      <c r="K404" s="28">
        <v>0</v>
      </c>
      <c r="L404" s="22">
        <f>G404+H404+I404+J404+K404</f>
        <v>0</v>
      </c>
      <c r="M404" s="22">
        <f>F404-L404</f>
        <v>0</v>
      </c>
      <c r="N404" s="29">
        <v>0</v>
      </c>
      <c r="O404" s="55"/>
      <c r="P404" s="56">
        <v>0</v>
      </c>
    </row>
    <row r="405" spans="1:16" x14ac:dyDescent="0.25">
      <c r="A405" s="30" t="s">
        <v>953</v>
      </c>
      <c r="B405" s="30" t="s">
        <v>954</v>
      </c>
      <c r="C405" s="24" t="s">
        <v>23</v>
      </c>
      <c r="D405" s="26">
        <v>4700402</v>
      </c>
      <c r="E405" s="26" t="s">
        <v>957</v>
      </c>
      <c r="F405" s="27">
        <v>0</v>
      </c>
      <c r="G405" s="28">
        <v>0</v>
      </c>
      <c r="H405" s="28">
        <v>0</v>
      </c>
      <c r="I405" s="28">
        <v>0</v>
      </c>
      <c r="J405" s="28">
        <v>0</v>
      </c>
      <c r="K405" s="28">
        <v>0</v>
      </c>
      <c r="L405" s="22">
        <f>G405+H405+I405+J405+K405</f>
        <v>0</v>
      </c>
      <c r="M405" s="22">
        <f>F405-L405</f>
        <v>0</v>
      </c>
      <c r="N405" s="29">
        <v>0</v>
      </c>
      <c r="O405" s="55"/>
      <c r="P405" s="56">
        <v>0</v>
      </c>
    </row>
    <row r="406" spans="1:16" x14ac:dyDescent="0.25">
      <c r="A406" s="30" t="s">
        <v>953</v>
      </c>
      <c r="B406" s="30" t="s">
        <v>954</v>
      </c>
      <c r="C406" s="30" t="s">
        <v>958</v>
      </c>
      <c r="D406" s="26">
        <v>4700325</v>
      </c>
      <c r="E406" s="26" t="s">
        <v>959</v>
      </c>
      <c r="F406" s="27">
        <v>0</v>
      </c>
      <c r="G406" s="28">
        <v>0</v>
      </c>
      <c r="H406" s="28">
        <v>0</v>
      </c>
      <c r="I406" s="28">
        <v>0</v>
      </c>
      <c r="J406" s="28">
        <v>0</v>
      </c>
      <c r="K406" s="28">
        <v>0</v>
      </c>
      <c r="L406" s="22">
        <f>G406+H406+I406+J406+K406</f>
        <v>0</v>
      </c>
      <c r="M406" s="22">
        <f>F406-L406</f>
        <v>0</v>
      </c>
      <c r="N406" s="29">
        <v>0</v>
      </c>
      <c r="O406" s="55"/>
      <c r="P406" s="56">
        <v>0</v>
      </c>
    </row>
    <row r="407" spans="1:16" x14ac:dyDescent="0.25">
      <c r="A407" s="30" t="s">
        <v>953</v>
      </c>
      <c r="B407" s="30" t="s">
        <v>954</v>
      </c>
      <c r="C407" s="24" t="s">
        <v>23</v>
      </c>
      <c r="D407" s="26">
        <v>4700401</v>
      </c>
      <c r="E407" s="26" t="s">
        <v>960</v>
      </c>
      <c r="F407" s="27">
        <v>0</v>
      </c>
      <c r="G407" s="28">
        <v>0</v>
      </c>
      <c r="H407" s="28">
        <v>0</v>
      </c>
      <c r="I407" s="28">
        <v>0</v>
      </c>
      <c r="J407" s="28">
        <v>0</v>
      </c>
      <c r="K407" s="28">
        <v>0</v>
      </c>
      <c r="L407" s="22">
        <f>G407+H407+I407+J407+K407</f>
        <v>0</v>
      </c>
      <c r="M407" s="22">
        <f>F407-L407</f>
        <v>0</v>
      </c>
      <c r="N407" s="29">
        <v>0</v>
      </c>
      <c r="O407" s="55"/>
      <c r="P407" s="56">
        <v>0</v>
      </c>
    </row>
    <row r="408" spans="1:16" x14ac:dyDescent="0.25">
      <c r="A408" s="30" t="s">
        <v>953</v>
      </c>
      <c r="B408" s="30" t="s">
        <v>954</v>
      </c>
      <c r="C408" s="24" t="s">
        <v>23</v>
      </c>
      <c r="D408" s="26">
        <v>4700405</v>
      </c>
      <c r="E408" s="26" t="s">
        <v>961</v>
      </c>
      <c r="F408" s="27">
        <v>0</v>
      </c>
      <c r="G408" s="28">
        <v>0</v>
      </c>
      <c r="H408" s="28">
        <v>0</v>
      </c>
      <c r="I408" s="28">
        <v>0</v>
      </c>
      <c r="J408" s="28">
        <v>0</v>
      </c>
      <c r="K408" s="28">
        <v>0</v>
      </c>
      <c r="L408" s="22">
        <f>G408+H408+I408+J408+K408</f>
        <v>0</v>
      </c>
      <c r="M408" s="22">
        <f>F408-L408</f>
        <v>0</v>
      </c>
      <c r="N408" s="29">
        <v>0</v>
      </c>
      <c r="O408" s="55"/>
      <c r="P408" s="56">
        <v>0</v>
      </c>
    </row>
    <row r="409" spans="1:16" x14ac:dyDescent="0.25">
      <c r="A409" s="30" t="s">
        <v>962</v>
      </c>
      <c r="B409" s="30" t="s">
        <v>963</v>
      </c>
      <c r="C409" s="24" t="s">
        <v>23</v>
      </c>
      <c r="D409" s="26">
        <v>4700411</v>
      </c>
      <c r="E409" s="26" t="s">
        <v>964</v>
      </c>
      <c r="F409" s="27">
        <v>0</v>
      </c>
      <c r="G409" s="28">
        <v>0</v>
      </c>
      <c r="H409" s="28">
        <v>0</v>
      </c>
      <c r="I409" s="28">
        <v>0</v>
      </c>
      <c r="J409" s="28">
        <v>0</v>
      </c>
      <c r="K409" s="28">
        <v>0</v>
      </c>
      <c r="L409" s="22">
        <f>G409+H409+I409+J409+K409</f>
        <v>0</v>
      </c>
      <c r="M409" s="22">
        <f>F409-L409</f>
        <v>0</v>
      </c>
      <c r="N409" s="29">
        <v>0</v>
      </c>
      <c r="O409" s="55"/>
      <c r="P409" s="56">
        <v>0</v>
      </c>
    </row>
    <row r="410" spans="1:16" x14ac:dyDescent="0.25">
      <c r="A410" s="30" t="s">
        <v>962</v>
      </c>
      <c r="B410" s="30" t="s">
        <v>963</v>
      </c>
      <c r="C410" s="30" t="s">
        <v>965</v>
      </c>
      <c r="D410" s="26">
        <v>4700410</v>
      </c>
      <c r="E410" s="26" t="s">
        <v>966</v>
      </c>
      <c r="F410" s="27">
        <v>0</v>
      </c>
      <c r="G410" s="28">
        <v>0</v>
      </c>
      <c r="H410" s="28">
        <v>0</v>
      </c>
      <c r="I410" s="28">
        <v>0</v>
      </c>
      <c r="J410" s="28">
        <v>0</v>
      </c>
      <c r="K410" s="28">
        <v>0</v>
      </c>
      <c r="L410" s="22">
        <f>G410+H410+I410+J410+K410</f>
        <v>0</v>
      </c>
      <c r="M410" s="22">
        <f>F410-L410</f>
        <v>0</v>
      </c>
      <c r="N410" s="29">
        <v>0</v>
      </c>
      <c r="O410" s="55"/>
      <c r="P410" s="56">
        <v>0</v>
      </c>
    </row>
    <row r="411" spans="1:16" x14ac:dyDescent="0.25">
      <c r="A411" s="30" t="s">
        <v>962</v>
      </c>
      <c r="B411" s="30" t="s">
        <v>963</v>
      </c>
      <c r="C411" s="24" t="s">
        <v>23</v>
      </c>
      <c r="D411" s="26">
        <v>4700409</v>
      </c>
      <c r="E411" s="26" t="s">
        <v>955</v>
      </c>
      <c r="F411" s="27">
        <v>0</v>
      </c>
      <c r="G411" s="28">
        <v>0</v>
      </c>
      <c r="H411" s="28">
        <v>0</v>
      </c>
      <c r="I411" s="28">
        <v>0</v>
      </c>
      <c r="J411" s="28">
        <v>0</v>
      </c>
      <c r="K411" s="28">
        <v>0</v>
      </c>
      <c r="L411" s="22">
        <f>G411+H411+I411+J411+K411</f>
        <v>0</v>
      </c>
      <c r="M411" s="22">
        <f>F411-L411</f>
        <v>0</v>
      </c>
      <c r="N411" s="29">
        <v>0</v>
      </c>
      <c r="O411" s="55"/>
      <c r="P411" s="56">
        <v>0</v>
      </c>
    </row>
    <row r="412" spans="1:16" x14ac:dyDescent="0.25">
      <c r="A412" s="30" t="s">
        <v>962</v>
      </c>
      <c r="B412" s="30" t="s">
        <v>963</v>
      </c>
      <c r="C412" s="24" t="s">
        <v>23</v>
      </c>
      <c r="D412" s="26">
        <v>4700408</v>
      </c>
      <c r="E412" s="26" t="s">
        <v>967</v>
      </c>
      <c r="F412" s="27">
        <v>0</v>
      </c>
      <c r="G412" s="28">
        <v>0</v>
      </c>
      <c r="H412" s="28">
        <v>0</v>
      </c>
      <c r="I412" s="28">
        <v>0</v>
      </c>
      <c r="J412" s="28">
        <v>0</v>
      </c>
      <c r="K412" s="28">
        <v>0</v>
      </c>
      <c r="L412" s="22">
        <f>G412+H412+I412+J412+K412</f>
        <v>0</v>
      </c>
      <c r="M412" s="22">
        <f>F412-L412</f>
        <v>0</v>
      </c>
      <c r="N412" s="29">
        <v>0</v>
      </c>
      <c r="O412" s="55"/>
      <c r="P412" s="56">
        <v>0</v>
      </c>
    </row>
    <row r="413" spans="1:16" x14ac:dyDescent="0.25">
      <c r="A413" s="30" t="s">
        <v>962</v>
      </c>
      <c r="B413" s="30" t="s">
        <v>963</v>
      </c>
      <c r="C413" s="24" t="s">
        <v>23</v>
      </c>
      <c r="D413" s="26">
        <v>4700406</v>
      </c>
      <c r="E413" s="26" t="s">
        <v>968</v>
      </c>
      <c r="F413" s="27">
        <v>0</v>
      </c>
      <c r="G413" s="28">
        <v>0</v>
      </c>
      <c r="H413" s="28">
        <v>0</v>
      </c>
      <c r="I413" s="28">
        <v>0</v>
      </c>
      <c r="J413" s="28">
        <v>0</v>
      </c>
      <c r="K413" s="28">
        <v>0</v>
      </c>
      <c r="L413" s="22">
        <f>G413+H413+I413+J413+K413</f>
        <v>0</v>
      </c>
      <c r="M413" s="22">
        <f>F413-L413</f>
        <v>0</v>
      </c>
      <c r="N413" s="29">
        <v>0</v>
      </c>
      <c r="O413" s="55"/>
      <c r="P413" s="56">
        <v>0</v>
      </c>
    </row>
    <row r="414" spans="1:16" x14ac:dyDescent="0.25">
      <c r="A414" s="30" t="s">
        <v>962</v>
      </c>
      <c r="B414" s="30" t="s">
        <v>963</v>
      </c>
      <c r="C414" s="24" t="s">
        <v>23</v>
      </c>
      <c r="D414" s="26">
        <v>4700407</v>
      </c>
      <c r="E414" s="26" t="s">
        <v>969</v>
      </c>
      <c r="F414" s="27">
        <v>0</v>
      </c>
      <c r="G414" s="28">
        <v>0</v>
      </c>
      <c r="H414" s="28">
        <v>0</v>
      </c>
      <c r="I414" s="28">
        <v>0</v>
      </c>
      <c r="J414" s="28">
        <v>0</v>
      </c>
      <c r="K414" s="28">
        <v>0</v>
      </c>
      <c r="L414" s="22">
        <f>G414+H414+I414+J414+K414</f>
        <v>0</v>
      </c>
      <c r="M414" s="22">
        <f>F414-L414</f>
        <v>0</v>
      </c>
      <c r="N414" s="29">
        <v>0</v>
      </c>
      <c r="O414" s="55"/>
      <c r="P414" s="56">
        <v>0</v>
      </c>
    </row>
    <row r="415" spans="1:16" x14ac:dyDescent="0.25">
      <c r="A415" s="30" t="s">
        <v>970</v>
      </c>
      <c r="B415" s="30" t="s">
        <v>971</v>
      </c>
      <c r="C415" s="30" t="s">
        <v>972</v>
      </c>
      <c r="D415" s="26">
        <v>4700320</v>
      </c>
      <c r="E415" s="26" t="s">
        <v>973</v>
      </c>
      <c r="F415" s="27">
        <v>0</v>
      </c>
      <c r="G415" s="28">
        <v>0</v>
      </c>
      <c r="H415" s="28">
        <v>0</v>
      </c>
      <c r="I415" s="28">
        <v>0</v>
      </c>
      <c r="J415" s="28">
        <v>0</v>
      </c>
      <c r="K415" s="28">
        <v>0</v>
      </c>
      <c r="L415" s="22">
        <f>G415+H415+I415+J415+K415</f>
        <v>0</v>
      </c>
      <c r="M415" s="22">
        <f>F415-L415</f>
        <v>0</v>
      </c>
      <c r="N415" s="29">
        <v>0</v>
      </c>
      <c r="O415" s="55"/>
      <c r="P415" s="56">
        <v>0</v>
      </c>
    </row>
    <row r="416" spans="1:16" x14ac:dyDescent="0.25">
      <c r="A416" s="30" t="s">
        <v>974</v>
      </c>
      <c r="B416" s="30" t="s">
        <v>975</v>
      </c>
      <c r="C416" s="30" t="s">
        <v>976</v>
      </c>
      <c r="D416" s="26">
        <v>4700321</v>
      </c>
      <c r="E416" s="26" t="s">
        <v>977</v>
      </c>
      <c r="F416" s="27">
        <v>0</v>
      </c>
      <c r="G416" s="28">
        <v>0</v>
      </c>
      <c r="H416" s="28">
        <v>0</v>
      </c>
      <c r="I416" s="28">
        <v>0</v>
      </c>
      <c r="J416" s="28">
        <v>0</v>
      </c>
      <c r="K416" s="28">
        <v>0</v>
      </c>
      <c r="L416" s="22">
        <f>G416+H416+I416+J416+K416</f>
        <v>0</v>
      </c>
      <c r="M416" s="22">
        <f>F416-L416</f>
        <v>0</v>
      </c>
      <c r="N416" s="29">
        <v>0</v>
      </c>
      <c r="O416" s="55"/>
      <c r="P416" s="56">
        <v>0</v>
      </c>
    </row>
    <row r="417" spans="1:16" x14ac:dyDescent="0.25">
      <c r="A417" s="30" t="s">
        <v>978</v>
      </c>
      <c r="B417" s="30" t="s">
        <v>979</v>
      </c>
      <c r="C417" s="30" t="s">
        <v>980</v>
      </c>
      <c r="D417" s="26">
        <v>4700322</v>
      </c>
      <c r="E417" s="26" t="s">
        <v>981</v>
      </c>
      <c r="F417" s="27">
        <v>0</v>
      </c>
      <c r="G417" s="28">
        <v>0</v>
      </c>
      <c r="H417" s="28">
        <v>0</v>
      </c>
      <c r="I417" s="28">
        <v>0</v>
      </c>
      <c r="J417" s="28">
        <v>0</v>
      </c>
      <c r="K417" s="28">
        <v>0</v>
      </c>
      <c r="L417" s="22">
        <f>G417+H417+I417+J417+K417</f>
        <v>0</v>
      </c>
      <c r="M417" s="22">
        <f>F417-L417</f>
        <v>0</v>
      </c>
      <c r="N417" s="29">
        <v>0</v>
      </c>
      <c r="O417" s="55"/>
      <c r="P417" s="56">
        <v>0</v>
      </c>
    </row>
    <row r="418" spans="1:16" x14ac:dyDescent="0.25">
      <c r="A418" s="30" t="s">
        <v>982</v>
      </c>
      <c r="B418" s="30" t="s">
        <v>983</v>
      </c>
      <c r="C418" s="30" t="s">
        <v>984</v>
      </c>
      <c r="D418" s="26">
        <v>4700323</v>
      </c>
      <c r="E418" s="26" t="s">
        <v>985</v>
      </c>
      <c r="F418" s="27">
        <v>0</v>
      </c>
      <c r="G418" s="28">
        <v>0</v>
      </c>
      <c r="H418" s="28">
        <v>0</v>
      </c>
      <c r="I418" s="28">
        <v>0</v>
      </c>
      <c r="J418" s="28">
        <v>0</v>
      </c>
      <c r="K418" s="28">
        <v>0</v>
      </c>
      <c r="L418" s="22">
        <f>G418+H418+I418+J418+K418</f>
        <v>0</v>
      </c>
      <c r="M418" s="22">
        <f>F418-L418</f>
        <v>0</v>
      </c>
      <c r="N418" s="29">
        <v>0</v>
      </c>
      <c r="O418" s="55"/>
      <c r="P418" s="56">
        <v>0</v>
      </c>
    </row>
    <row r="419" spans="1:16" x14ac:dyDescent="0.25">
      <c r="A419" s="30" t="s">
        <v>986</v>
      </c>
      <c r="B419" s="30" t="s">
        <v>987</v>
      </c>
      <c r="C419" s="30" t="s">
        <v>988</v>
      </c>
      <c r="D419" s="26">
        <v>4700324</v>
      </c>
      <c r="E419" s="26" t="s">
        <v>989</v>
      </c>
      <c r="F419" s="27">
        <v>0</v>
      </c>
      <c r="G419" s="28">
        <v>0</v>
      </c>
      <c r="H419" s="28">
        <v>0</v>
      </c>
      <c r="I419" s="28">
        <v>0</v>
      </c>
      <c r="J419" s="28">
        <v>0</v>
      </c>
      <c r="K419" s="28">
        <v>0</v>
      </c>
      <c r="L419" s="22">
        <f>G419+H419+I419+J419+K419</f>
        <v>0</v>
      </c>
      <c r="M419" s="22">
        <f>F419-L419</f>
        <v>0</v>
      </c>
      <c r="N419" s="29">
        <v>0</v>
      </c>
      <c r="O419" s="55"/>
      <c r="P419" s="56">
        <v>0</v>
      </c>
    </row>
    <row r="420" spans="1:16" x14ac:dyDescent="0.25">
      <c r="A420" s="30" t="s">
        <v>990</v>
      </c>
      <c r="B420" s="30" t="s">
        <v>991</v>
      </c>
      <c r="C420" s="30" t="s">
        <v>992</v>
      </c>
      <c r="D420" s="26">
        <v>4700310</v>
      </c>
      <c r="E420" s="26" t="s">
        <v>993</v>
      </c>
      <c r="F420" s="27">
        <v>0</v>
      </c>
      <c r="G420" s="28">
        <v>0</v>
      </c>
      <c r="H420" s="28">
        <v>0</v>
      </c>
      <c r="I420" s="28">
        <v>0</v>
      </c>
      <c r="J420" s="28">
        <v>0</v>
      </c>
      <c r="K420" s="28">
        <v>0</v>
      </c>
      <c r="L420" s="22">
        <f>G420+H420+I420+J420+K420</f>
        <v>0</v>
      </c>
      <c r="M420" s="22">
        <f>F420-L420</f>
        <v>0</v>
      </c>
      <c r="N420" s="29">
        <v>0</v>
      </c>
      <c r="O420" s="55"/>
      <c r="P420" s="56">
        <v>0</v>
      </c>
    </row>
    <row r="421" spans="1:16" x14ac:dyDescent="0.25">
      <c r="A421" s="45" t="s">
        <v>994</v>
      </c>
      <c r="B421" s="30" t="s">
        <v>995</v>
      </c>
      <c r="C421" s="30" t="s">
        <v>996</v>
      </c>
      <c r="D421" s="26">
        <v>4700334</v>
      </c>
      <c r="E421" s="26" t="s">
        <v>997</v>
      </c>
      <c r="F421" s="27">
        <v>0</v>
      </c>
      <c r="G421" s="28">
        <v>0</v>
      </c>
      <c r="H421" s="28">
        <v>0</v>
      </c>
      <c r="I421" s="28">
        <v>0</v>
      </c>
      <c r="J421" s="28">
        <v>0</v>
      </c>
      <c r="K421" s="28">
        <v>0</v>
      </c>
      <c r="L421" s="22">
        <f>G421+H421+I421+J421+K421</f>
        <v>0</v>
      </c>
      <c r="M421" s="22">
        <f>F421-L421</f>
        <v>0</v>
      </c>
      <c r="N421" s="29">
        <v>0</v>
      </c>
      <c r="O421" s="55"/>
      <c r="P421" s="56">
        <v>0</v>
      </c>
    </row>
    <row r="422" spans="1:16" x14ac:dyDescent="0.25">
      <c r="A422" s="60" t="s">
        <v>23</v>
      </c>
      <c r="B422" s="60" t="s">
        <v>23</v>
      </c>
      <c r="C422" s="60" t="s">
        <v>23</v>
      </c>
      <c r="D422" s="18" t="s">
        <v>840</v>
      </c>
      <c r="E422" s="18" t="s">
        <v>998</v>
      </c>
      <c r="F422" s="22">
        <f>F331+F327+F308+F296+F364+F343+P304</f>
        <v>1022610441.03</v>
      </c>
      <c r="G422" s="22">
        <f>G331+G327+G308+G296+G364+G343+P297</f>
        <v>343562060.09999996</v>
      </c>
      <c r="H422" s="22">
        <f>H331+H327+H308+H296+H364+H343+P298</f>
        <v>584760921.44000006</v>
      </c>
      <c r="I422" s="22">
        <f>I331+I327+I308+I296+I364+I343+P299</f>
        <v>28341602.460000001</v>
      </c>
      <c r="J422" s="22">
        <f>J331+J327+J308+J296+J364+J343+P300</f>
        <v>60207191.850000001</v>
      </c>
      <c r="K422" s="22">
        <f>K331+K327+K308+K296+K364+K343+P301</f>
        <v>5738665.1799999997</v>
      </c>
      <c r="L422" s="22">
        <f>G422+H422+I422+J422+K422</f>
        <v>1022610441.03</v>
      </c>
      <c r="M422" s="22">
        <f>M331+M327+M308+M296+M364+M343+P302</f>
        <v>0</v>
      </c>
      <c r="N422" s="22">
        <f>N331+N327+N308+N296+N364+N343+P303</f>
        <v>0</v>
      </c>
      <c r="O422" s="55"/>
      <c r="P422" s="59">
        <v>0</v>
      </c>
    </row>
  </sheetData>
  <mergeCells count="2">
    <mergeCell ref="A3:B3"/>
    <mergeCell ref="G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794456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2024-01-09T14:11:43Z</dcterms:created>
  <dcterms:modified xsi:type="dcterms:W3CDTF">2024-01-09T14:13:13Z</dcterms:modified>
</cp:coreProperties>
</file>