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3850" sheetId="3" r:id="rId1"/>
  </sheets>
  <calcPr calcId="144525"/>
</workbook>
</file>

<file path=xl/calcChain.xml><?xml version="1.0" encoding="utf-8"?>
<calcChain xmlns="http://schemas.openxmlformats.org/spreadsheetml/2006/main">
  <c r="O121" i="3" l="1"/>
  <c r="O120" i="3"/>
  <c r="O119" i="3"/>
  <c r="O118" i="3"/>
  <c r="O117" i="3"/>
  <c r="O116" i="3"/>
  <c r="O115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AZ178" i="3"/>
  <c r="AZ177" i="3"/>
  <c r="AZ173" i="3"/>
  <c r="AZ75" i="3"/>
  <c r="AM178" i="3"/>
  <c r="AT178" i="3" s="1"/>
  <c r="AM177" i="3"/>
  <c r="AM173" i="3"/>
  <c r="AM75" i="3"/>
  <c r="AL178" i="3"/>
  <c r="AL177" i="3"/>
  <c r="AL173" i="3"/>
  <c r="O15" i="3"/>
  <c r="N178" i="3"/>
  <c r="N177" i="3"/>
  <c r="N173" i="3"/>
  <c r="N75" i="3"/>
  <c r="M178" i="3"/>
  <c r="M177" i="3"/>
  <c r="M173" i="3"/>
  <c r="M75" i="3"/>
  <c r="L178" i="3"/>
  <c r="L177" i="3"/>
  <c r="L173" i="3"/>
  <c r="L75" i="3"/>
  <c r="AL75" i="3"/>
  <c r="AK178" i="3"/>
  <c r="AK177" i="3"/>
  <c r="AK173" i="3"/>
  <c r="AG97" i="3"/>
  <c r="AG119" i="3"/>
  <c r="AG118" i="3"/>
  <c r="AG117" i="3"/>
  <c r="AG116" i="3"/>
  <c r="AG115" i="3"/>
  <c r="AG114" i="3"/>
  <c r="AG113" i="3"/>
  <c r="AG112" i="3"/>
  <c r="AG111" i="3"/>
  <c r="AG110" i="3"/>
  <c r="AG109" i="3"/>
  <c r="AG108" i="3"/>
  <c r="AG107" i="3"/>
  <c r="AG106" i="3"/>
  <c r="AG105" i="3"/>
  <c r="AG104" i="3"/>
  <c r="AG103" i="3"/>
  <c r="AG102" i="3"/>
  <c r="AG101" i="3"/>
  <c r="AG100" i="3"/>
  <c r="AG99" i="3"/>
  <c r="AG98" i="3"/>
  <c r="K95" i="3"/>
  <c r="K94" i="3"/>
  <c r="K93" i="3"/>
  <c r="K178" i="3"/>
  <c r="K177" i="3"/>
  <c r="K176" i="3"/>
  <c r="K175" i="3"/>
  <c r="K174" i="3"/>
  <c r="K173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AY178" i="3"/>
  <c r="AY177" i="3"/>
  <c r="BE177" i="3" s="1"/>
  <c r="AY173" i="3"/>
  <c r="K102" i="3"/>
  <c r="K101" i="3"/>
  <c r="K100" i="3"/>
  <c r="K99" i="3"/>
  <c r="K98" i="3"/>
  <c r="K97" i="3"/>
  <c r="K96" i="3"/>
  <c r="J75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J178" i="3"/>
  <c r="J177" i="3"/>
  <c r="J173" i="3"/>
  <c r="AY75" i="3"/>
  <c r="AX178" i="3"/>
  <c r="AX177" i="3"/>
  <c r="AX173" i="3"/>
  <c r="AX75" i="3"/>
  <c r="AW178" i="3"/>
  <c r="AW177" i="3"/>
  <c r="AW173" i="3"/>
  <c r="AK75" i="3"/>
  <c r="AG16" i="3"/>
  <c r="AG15" i="3"/>
  <c r="AG96" i="3"/>
  <c r="AG95" i="3"/>
  <c r="AG94" i="3"/>
  <c r="AG93" i="3"/>
  <c r="AG92" i="3"/>
  <c r="AG91" i="3"/>
  <c r="AG90" i="3"/>
  <c r="AG89" i="3"/>
  <c r="AG88" i="3"/>
  <c r="AG87" i="3"/>
  <c r="BE178" i="3"/>
  <c r="BE176" i="3"/>
  <c r="BE175" i="3"/>
  <c r="BE174" i="3"/>
  <c r="BE173" i="3"/>
  <c r="BE171" i="3"/>
  <c r="BE170" i="3"/>
  <c r="BE169" i="3"/>
  <c r="BE168" i="3"/>
  <c r="BE167" i="3"/>
  <c r="BE166" i="3"/>
  <c r="BE165" i="3"/>
  <c r="BE164" i="3"/>
  <c r="BE163" i="3"/>
  <c r="BE162" i="3"/>
  <c r="BE161" i="3"/>
  <c r="BE160" i="3"/>
  <c r="BE159" i="3"/>
  <c r="AT126" i="3"/>
  <c r="AT125" i="3"/>
  <c r="AT124" i="3"/>
  <c r="AT123" i="3"/>
  <c r="AT122" i="3"/>
  <c r="AT121" i="3"/>
  <c r="AT120" i="3"/>
  <c r="AT119" i="3"/>
  <c r="AT118" i="3"/>
  <c r="AT117" i="3"/>
  <c r="AT116" i="3"/>
  <c r="AT115" i="3"/>
  <c r="AT114" i="3"/>
  <c r="AT113" i="3"/>
  <c r="AT112" i="3"/>
  <c r="AT111" i="3"/>
  <c r="AT110" i="3"/>
  <c r="AT109" i="3"/>
  <c r="AT108" i="3"/>
  <c r="AT107" i="3"/>
  <c r="AT106" i="3"/>
  <c r="AT105" i="3"/>
  <c r="AT104" i="3"/>
  <c r="AT103" i="3"/>
  <c r="AT102" i="3"/>
  <c r="AT101" i="3"/>
  <c r="AT100" i="3"/>
  <c r="AT99" i="3"/>
  <c r="AT98" i="3"/>
  <c r="AT97" i="3"/>
  <c r="AT96" i="3"/>
  <c r="AT95" i="3"/>
  <c r="AT94" i="3"/>
  <c r="AT93" i="3"/>
  <c r="AG86" i="3"/>
  <c r="AG85" i="3"/>
  <c r="AG84" i="3"/>
  <c r="AG83" i="3"/>
  <c r="AG82" i="3"/>
  <c r="AG81" i="3"/>
  <c r="AG80" i="3"/>
  <c r="AG79" i="3"/>
  <c r="AG78" i="3"/>
  <c r="AG77" i="3"/>
  <c r="AG75" i="3"/>
  <c r="AG74" i="3"/>
  <c r="AG73" i="3"/>
  <c r="AG72" i="3"/>
  <c r="AG71" i="3"/>
  <c r="AG70" i="3"/>
  <c r="AG69" i="3"/>
  <c r="AG68" i="3"/>
  <c r="AG67" i="3"/>
  <c r="AG66" i="3"/>
  <c r="AG65" i="3"/>
  <c r="AG64" i="3"/>
  <c r="AG63" i="3"/>
  <c r="AG62" i="3"/>
  <c r="AG61" i="3"/>
  <c r="AG60" i="3"/>
  <c r="AG59" i="3"/>
  <c r="AG58" i="3"/>
  <c r="AG57" i="3"/>
  <c r="AG56" i="3"/>
  <c r="AG55" i="3"/>
  <c r="AG54" i="3"/>
  <c r="AG53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T92" i="3"/>
  <c r="AT91" i="3"/>
  <c r="AT90" i="3"/>
  <c r="AT89" i="3"/>
  <c r="AT88" i="3"/>
  <c r="AT87" i="3"/>
  <c r="AT86" i="3"/>
  <c r="AT85" i="3"/>
  <c r="AT84" i="3"/>
  <c r="AT83" i="3"/>
  <c r="AT82" i="3"/>
  <c r="AT81" i="3"/>
  <c r="AT80" i="3"/>
  <c r="AT79" i="3"/>
  <c r="AT78" i="3"/>
  <c r="AT77" i="3"/>
  <c r="AT75" i="3"/>
  <c r="AT74" i="3"/>
  <c r="AT73" i="3"/>
  <c r="AT72" i="3"/>
  <c r="AT71" i="3"/>
  <c r="AT70" i="3"/>
  <c r="H173" i="3"/>
  <c r="I178" i="3"/>
  <c r="I177" i="3"/>
  <c r="I173" i="3"/>
  <c r="I75" i="3"/>
  <c r="AW75" i="3"/>
  <c r="H178" i="3"/>
  <c r="H177" i="3"/>
  <c r="BE158" i="3"/>
  <c r="BE157" i="3"/>
  <c r="BE156" i="3"/>
  <c r="BE155" i="3"/>
  <c r="BE154" i="3"/>
  <c r="BE153" i="3"/>
  <c r="BE152" i="3"/>
  <c r="BE151" i="3"/>
  <c r="BE150" i="3"/>
  <c r="BE149" i="3"/>
  <c r="BE148" i="3"/>
  <c r="BE147" i="3"/>
  <c r="BE146" i="3"/>
  <c r="BE145" i="3"/>
  <c r="BE144" i="3"/>
  <c r="BE143" i="3"/>
  <c r="BE142" i="3"/>
  <c r="BE141" i="3"/>
  <c r="BE140" i="3"/>
  <c r="BE139" i="3"/>
  <c r="BE138" i="3"/>
  <c r="BE137" i="3"/>
  <c r="BE136" i="3"/>
  <c r="BE135" i="3"/>
  <c r="BE134" i="3"/>
  <c r="BE133" i="3"/>
  <c r="BE132" i="3"/>
  <c r="BE131" i="3"/>
  <c r="BE130" i="3"/>
  <c r="BE129" i="3"/>
  <c r="BE128" i="3"/>
  <c r="BE127" i="3"/>
  <c r="BE126" i="3"/>
  <c r="BE125" i="3"/>
  <c r="BE124" i="3"/>
  <c r="BE123" i="3"/>
  <c r="BE122" i="3"/>
  <c r="AV178" i="3"/>
  <c r="AV177" i="3"/>
  <c r="AV173" i="3"/>
  <c r="AV75" i="3"/>
  <c r="AU178" i="3"/>
  <c r="AU177" i="3"/>
  <c r="AU173" i="3"/>
  <c r="AU75" i="3"/>
  <c r="BE121" i="3"/>
  <c r="BE120" i="3"/>
  <c r="BE119" i="3"/>
  <c r="BE118" i="3"/>
  <c r="BE117" i="3"/>
  <c r="BE116" i="3"/>
  <c r="BE115" i="3"/>
  <c r="BE114" i="3"/>
  <c r="BE113" i="3"/>
  <c r="BE112" i="3"/>
  <c r="BE111" i="3"/>
  <c r="BE110" i="3"/>
  <c r="BE109" i="3"/>
  <c r="BE108" i="3"/>
  <c r="BE107" i="3"/>
  <c r="BE106" i="3"/>
  <c r="BE105" i="3"/>
  <c r="BE104" i="3"/>
  <c r="BE103" i="3"/>
  <c r="BE102" i="3"/>
  <c r="BE101" i="3"/>
  <c r="BE100" i="3"/>
  <c r="BE99" i="3"/>
  <c r="BE98" i="3"/>
  <c r="AT69" i="3"/>
  <c r="AT68" i="3"/>
  <c r="AT67" i="3"/>
  <c r="AT66" i="3"/>
  <c r="AT65" i="3"/>
  <c r="AT64" i="3"/>
  <c r="AT63" i="3"/>
  <c r="AT62" i="3"/>
  <c r="AT61" i="3"/>
  <c r="AT60" i="3"/>
  <c r="AT59" i="3"/>
  <c r="AT58" i="3"/>
  <c r="AT57" i="3"/>
  <c r="AT56" i="3"/>
  <c r="AT55" i="3"/>
  <c r="AT54" i="3"/>
  <c r="AT53" i="3"/>
  <c r="AT51" i="3"/>
  <c r="AT50" i="3"/>
  <c r="AT49" i="3"/>
  <c r="AT48" i="3"/>
  <c r="AT47" i="3"/>
  <c r="AT46" i="3"/>
  <c r="AT45" i="3"/>
  <c r="AT44" i="3"/>
  <c r="AT43" i="3"/>
  <c r="AT42" i="3"/>
  <c r="AT41" i="3"/>
  <c r="AT40" i="3"/>
  <c r="AT39" i="3"/>
  <c r="AT38" i="3"/>
  <c r="AT37" i="3"/>
  <c r="AT36" i="3"/>
  <c r="AT35" i="3"/>
  <c r="AT34" i="3"/>
  <c r="AI178" i="3"/>
  <c r="AI177" i="3"/>
  <c r="AI173" i="3"/>
  <c r="AI75" i="3"/>
  <c r="AJ178" i="3"/>
  <c r="AJ177" i="3"/>
  <c r="AJ173" i="3"/>
  <c r="AJ75" i="3"/>
  <c r="AH178" i="3"/>
  <c r="AH177" i="3"/>
  <c r="AH173" i="3"/>
  <c r="AH75" i="3"/>
  <c r="AF178" i="3"/>
  <c r="AF177" i="3"/>
  <c r="AF173" i="3"/>
  <c r="AT33" i="3"/>
  <c r="AT32" i="3"/>
  <c r="AT31" i="3"/>
  <c r="AT30" i="3"/>
  <c r="AT29" i="3"/>
  <c r="AT28" i="3"/>
  <c r="AT27" i="3"/>
  <c r="AT26" i="3"/>
  <c r="AT25" i="3"/>
  <c r="AT24" i="3"/>
  <c r="AT23" i="3"/>
  <c r="AT22" i="3"/>
  <c r="AT21" i="3"/>
  <c r="AT20" i="3"/>
  <c r="AT19" i="3"/>
  <c r="AT18" i="3"/>
  <c r="AT17" i="3"/>
  <c r="AT16" i="3"/>
  <c r="AT15" i="3"/>
  <c r="H75" i="3"/>
  <c r="G178" i="3"/>
  <c r="G177" i="3"/>
  <c r="G173" i="3"/>
  <c r="AF75" i="3"/>
  <c r="AE178" i="3"/>
  <c r="AE177" i="3"/>
  <c r="AE173" i="3"/>
  <c r="AE75" i="3"/>
  <c r="AD178" i="3"/>
  <c r="AD177" i="3"/>
  <c r="AD173" i="3"/>
  <c r="AD75" i="3"/>
  <c r="G75" i="3"/>
  <c r="BE97" i="3"/>
  <c r="BE96" i="3"/>
  <c r="BE95" i="3"/>
  <c r="BE94" i="3"/>
  <c r="BE93" i="3"/>
  <c r="BE92" i="3"/>
  <c r="BE91" i="3"/>
  <c r="BE90" i="3"/>
  <c r="BE89" i="3"/>
  <c r="BE88" i="3"/>
  <c r="BE87" i="3"/>
  <c r="BE86" i="3"/>
  <c r="BE85" i="3"/>
  <c r="BE84" i="3"/>
  <c r="BE83" i="3"/>
  <c r="BE82" i="3"/>
  <c r="BE81" i="3"/>
  <c r="BE80" i="3"/>
  <c r="BE79" i="3"/>
  <c r="BE78" i="3"/>
  <c r="BE77" i="3"/>
  <c r="BE75" i="3"/>
  <c r="BE74" i="3"/>
  <c r="BE73" i="3"/>
  <c r="BE72" i="3"/>
  <c r="BE71" i="3"/>
  <c r="BE70" i="3"/>
  <c r="BE69" i="3"/>
  <c r="BE68" i="3"/>
  <c r="BE67" i="3"/>
  <c r="BE66" i="3"/>
  <c r="BE65" i="3"/>
  <c r="BE64" i="3"/>
  <c r="BE63" i="3"/>
  <c r="BE62" i="3"/>
  <c r="BE61" i="3"/>
  <c r="BE60" i="3"/>
  <c r="BE59" i="3"/>
  <c r="BE58" i="3"/>
  <c r="BE57" i="3"/>
  <c r="AT177" i="3"/>
  <c r="AT176" i="3"/>
  <c r="AT175" i="3"/>
  <c r="AT174" i="3"/>
  <c r="AT171" i="3"/>
  <c r="AT170" i="3"/>
  <c r="AT169" i="3"/>
  <c r="AT168" i="3"/>
  <c r="AT167" i="3"/>
  <c r="AT166" i="3"/>
  <c r="AT165" i="3"/>
  <c r="AT164" i="3"/>
  <c r="AT163" i="3"/>
  <c r="AT162" i="3"/>
  <c r="AT161" i="3"/>
  <c r="AT160" i="3"/>
  <c r="AT159" i="3"/>
  <c r="AT158" i="3"/>
  <c r="AT157" i="3"/>
  <c r="AT156" i="3"/>
  <c r="AT155" i="3"/>
  <c r="AT154" i="3"/>
  <c r="AT153" i="3"/>
  <c r="AT152" i="3"/>
  <c r="AT151" i="3"/>
  <c r="AT150" i="3"/>
  <c r="AT149" i="3"/>
  <c r="AT148" i="3"/>
  <c r="AT147" i="3"/>
  <c r="AT146" i="3"/>
  <c r="AT145" i="3"/>
  <c r="AT144" i="3"/>
  <c r="AT143" i="3"/>
  <c r="AT142" i="3"/>
  <c r="AT141" i="3"/>
  <c r="AT140" i="3"/>
  <c r="AT139" i="3"/>
  <c r="AT138" i="3"/>
  <c r="AT137" i="3"/>
  <c r="AT136" i="3"/>
  <c r="AT135" i="3"/>
  <c r="AT134" i="3"/>
  <c r="AT133" i="3"/>
  <c r="AT132" i="3"/>
  <c r="AT131" i="3"/>
  <c r="AT130" i="3"/>
  <c r="AT129" i="3"/>
  <c r="AT128" i="3"/>
  <c r="AT127" i="3"/>
  <c r="BE56" i="3"/>
  <c r="BE55" i="3"/>
  <c r="BE54" i="3"/>
  <c r="BE53" i="3"/>
  <c r="BE51" i="3"/>
  <c r="BE50" i="3"/>
  <c r="BE49" i="3"/>
  <c r="BE48" i="3"/>
  <c r="BE47" i="3"/>
  <c r="BE46" i="3"/>
  <c r="BE45" i="3"/>
  <c r="BE44" i="3"/>
  <c r="BE43" i="3"/>
  <c r="BE42" i="3"/>
  <c r="BE41" i="3"/>
  <c r="BE40" i="3"/>
  <c r="BE39" i="3"/>
  <c r="BE38" i="3"/>
  <c r="BE37" i="3"/>
  <c r="BE36" i="3"/>
  <c r="BE35" i="3"/>
  <c r="BE34" i="3"/>
  <c r="BE33" i="3"/>
  <c r="BE32" i="3"/>
  <c r="BE31" i="3"/>
  <c r="AS178" i="3"/>
  <c r="AS177" i="3"/>
  <c r="AS173" i="3"/>
  <c r="AS75" i="3"/>
  <c r="AR178" i="3"/>
  <c r="AR177" i="3"/>
  <c r="AR173" i="3"/>
  <c r="AR75" i="3"/>
  <c r="AG178" i="3"/>
  <c r="AG177" i="3"/>
  <c r="AG176" i="3"/>
  <c r="AG175" i="3"/>
  <c r="AG174" i="3"/>
  <c r="AG173" i="3"/>
  <c r="AG171" i="3"/>
  <c r="AG170" i="3"/>
  <c r="AG169" i="3"/>
  <c r="AG168" i="3"/>
  <c r="AG167" i="3"/>
  <c r="AG166" i="3"/>
  <c r="AG165" i="3"/>
  <c r="AG164" i="3"/>
  <c r="AG163" i="3"/>
  <c r="AG162" i="3"/>
  <c r="AG161" i="3"/>
  <c r="AG160" i="3"/>
  <c r="AG159" i="3"/>
  <c r="AG158" i="3"/>
  <c r="AG157" i="3"/>
  <c r="AG156" i="3"/>
  <c r="AG155" i="3"/>
  <c r="AG154" i="3"/>
  <c r="AG153" i="3"/>
  <c r="AG152" i="3"/>
  <c r="AG151" i="3"/>
  <c r="AG150" i="3"/>
  <c r="AG149" i="3"/>
  <c r="AG148" i="3"/>
  <c r="AG147" i="3"/>
  <c r="AG146" i="3"/>
  <c r="AG145" i="3"/>
  <c r="AG144" i="3"/>
  <c r="AG143" i="3"/>
  <c r="AG142" i="3"/>
  <c r="AG141" i="3"/>
  <c r="AG140" i="3"/>
  <c r="AG139" i="3"/>
  <c r="AG138" i="3"/>
  <c r="AG137" i="3"/>
  <c r="AG136" i="3"/>
  <c r="AG135" i="3"/>
  <c r="AG134" i="3"/>
  <c r="AG133" i="3"/>
  <c r="AG132" i="3"/>
  <c r="AG131" i="3"/>
  <c r="AG130" i="3"/>
  <c r="AG129" i="3"/>
  <c r="AQ178" i="3"/>
  <c r="AQ177" i="3"/>
  <c r="AQ173" i="3"/>
  <c r="AQ75" i="3"/>
  <c r="F178" i="3"/>
  <c r="F177" i="3"/>
  <c r="F173" i="3"/>
  <c r="F75" i="3"/>
  <c r="E178" i="3"/>
  <c r="E177" i="3"/>
  <c r="E176" i="3"/>
  <c r="AA75" i="3"/>
  <c r="Z178" i="3"/>
  <c r="Z177" i="3"/>
  <c r="Z173" i="3"/>
  <c r="Z75" i="3"/>
  <c r="Y178" i="3"/>
  <c r="Y177" i="3"/>
  <c r="Y173" i="3"/>
  <c r="Y75" i="3"/>
  <c r="E173" i="3"/>
  <c r="E171" i="3"/>
  <c r="E162" i="3"/>
  <c r="E159" i="3"/>
  <c r="E157" i="3"/>
  <c r="E152" i="3"/>
  <c r="E131" i="3"/>
  <c r="E108" i="3"/>
  <c r="E98" i="3"/>
  <c r="E93" i="3"/>
  <c r="E85" i="3"/>
  <c r="E75" i="3"/>
  <c r="E74" i="3"/>
  <c r="E69" i="3"/>
  <c r="E68" i="3"/>
  <c r="E66" i="3"/>
  <c r="E64" i="3"/>
  <c r="E62" i="3"/>
  <c r="E56" i="3"/>
  <c r="E51" i="3"/>
  <c r="E50" i="3"/>
  <c r="E46" i="3"/>
  <c r="E45" i="3"/>
  <c r="E39" i="3"/>
  <c r="E36" i="3"/>
  <c r="BE30" i="3"/>
  <c r="BE29" i="3"/>
  <c r="BE28" i="3"/>
  <c r="BE27" i="3"/>
  <c r="BE26" i="3"/>
  <c r="BE25" i="3"/>
  <c r="BE24" i="3"/>
  <c r="BE23" i="3"/>
  <c r="BE22" i="3"/>
  <c r="BE21" i="3"/>
  <c r="BE20" i="3"/>
  <c r="BE19" i="3"/>
  <c r="BE18" i="3"/>
  <c r="BE17" i="3"/>
  <c r="BE16" i="3"/>
  <c r="BE15" i="3"/>
  <c r="BD178" i="3"/>
  <c r="BD177" i="3"/>
  <c r="BD173" i="3"/>
  <c r="BD75" i="3"/>
  <c r="X178" i="3"/>
  <c r="X177" i="3"/>
  <c r="X173" i="3"/>
  <c r="X75" i="3"/>
  <c r="W178" i="3"/>
  <c r="W177" i="3"/>
  <c r="W173" i="3"/>
  <c r="W75" i="3"/>
  <c r="V178" i="3"/>
  <c r="V177" i="3"/>
  <c r="V173" i="3"/>
  <c r="V75" i="3"/>
  <c r="BC178" i="3"/>
  <c r="BC177" i="3"/>
  <c r="BC173" i="3"/>
  <c r="BC75" i="3"/>
  <c r="AP178" i="3"/>
  <c r="AP177" i="3"/>
  <c r="AP173" i="3"/>
  <c r="AP75" i="3"/>
  <c r="AO178" i="3"/>
  <c r="AO177" i="3"/>
  <c r="AO173" i="3"/>
  <c r="Q75" i="3"/>
  <c r="T178" i="3"/>
  <c r="T177" i="3"/>
  <c r="T173" i="3"/>
  <c r="T75" i="3"/>
  <c r="Q178" i="3"/>
  <c r="Q177" i="3"/>
  <c r="Q173" i="3"/>
  <c r="AO75" i="3"/>
  <c r="AN178" i="3"/>
  <c r="AN177" i="3"/>
  <c r="AN173" i="3"/>
  <c r="AN75" i="3"/>
  <c r="E30" i="3"/>
  <c r="E26" i="3"/>
  <c r="E22" i="3"/>
  <c r="E17" i="3"/>
  <c r="O114" i="3"/>
  <c r="O113" i="3"/>
  <c r="O112" i="3"/>
  <c r="O178" i="3"/>
  <c r="O177" i="3"/>
  <c r="O176" i="3"/>
  <c r="O175" i="3"/>
  <c r="O174" i="3"/>
  <c r="O173" i="3"/>
  <c r="O171" i="3"/>
  <c r="O170" i="3"/>
  <c r="O169" i="3"/>
  <c r="O168" i="3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BB178" i="3"/>
  <c r="BB177" i="3"/>
  <c r="BB173" i="3"/>
  <c r="BB75" i="3"/>
  <c r="BA178" i="3"/>
  <c r="BA177" i="3"/>
  <c r="BA173" i="3"/>
  <c r="BA75" i="3"/>
  <c r="AG128" i="3"/>
  <c r="AG127" i="3"/>
  <c r="AG126" i="3"/>
  <c r="AG125" i="3"/>
  <c r="AG124" i="3"/>
  <c r="AG123" i="3"/>
  <c r="AG122" i="3"/>
  <c r="AG121" i="3"/>
  <c r="AG120" i="3"/>
  <c r="AC178" i="3"/>
  <c r="AC177" i="3"/>
  <c r="AC173" i="3"/>
  <c r="AC75" i="3"/>
  <c r="AB178" i="3"/>
  <c r="AB177" i="3"/>
  <c r="AB173" i="3"/>
  <c r="AB75" i="3"/>
  <c r="AA178" i="3"/>
  <c r="AA177" i="3"/>
  <c r="AA173" i="3"/>
  <c r="AT173" i="3" l="1"/>
</calcChain>
</file>

<file path=xl/sharedStrings.xml><?xml version="1.0" encoding="utf-8"?>
<sst xmlns="http://schemas.openxmlformats.org/spreadsheetml/2006/main" count="1042" uniqueCount="655">
  <si>
    <t xml:space="preserve">MODELLO CP </t>
  </si>
  <si>
    <t>Presidio</t>
  </si>
  <si>
    <t>CP-204</t>
  </si>
  <si>
    <t>CP - UNICO 204</t>
  </si>
  <si>
    <t/>
  </si>
  <si>
    <t>FASE 1: Attribuzione Costi e Ricavi Diretti ai Centri di Costo/Ricavo Aziendali</t>
  </si>
  <si>
    <t>FASE 2 - Attribuzione al Presidio e al Territorio di Quote di Centri relativi ai Servizi Amministrativi e Centrali Aziendali</t>
  </si>
  <si>
    <t>FASE 3: Articolazione per Livelli di Assistenza del Costo di Presidio (F1)</t>
  </si>
  <si>
    <t>FASE 4: Articolazione per sub livelli</t>
  </si>
  <si>
    <t>SOTTOSEZIONE</t>
  </si>
  <si>
    <t>Centri di Presidio:</t>
  </si>
  <si>
    <t>Territorio</t>
  </si>
  <si>
    <t>Assistenza Ospedaliera</t>
  </si>
  <si>
    <t>Assistenza Distrettuale</t>
  </si>
  <si>
    <t>Prevenzione Collettiva</t>
  </si>
  <si>
    <t>VOCE CE</t>
  </si>
  <si>
    <t>VOCE CP</t>
  </si>
  <si>
    <t>DESCRIZIONE VOCE CP</t>
  </si>
  <si>
    <t>CE</t>
  </si>
  <si>
    <t>Finali e Intermedi</t>
  </si>
  <si>
    <t>di Supporto</t>
  </si>
  <si>
    <t>di Servizi</t>
  </si>
  <si>
    <t>Generali</t>
  </si>
  <si>
    <t>Totale Costi</t>
  </si>
  <si>
    <t>Centri</t>
  </si>
  <si>
    <t>Centri di Servizi</t>
  </si>
  <si>
    <t>Costi</t>
  </si>
  <si>
    <t>Totale Azienda</t>
  </si>
  <si>
    <t>Totale</t>
  </si>
  <si>
    <t>Quota Costi</t>
  </si>
  <si>
    <t>Quota costi</t>
  </si>
  <si>
    <t>Assistenza</t>
  </si>
  <si>
    <t>Prevenzione</t>
  </si>
  <si>
    <t>Attivita'</t>
  </si>
  <si>
    <t>Trasporto</t>
  </si>
  <si>
    <t>Attività a supporto</t>
  </si>
  <si>
    <t>Continuità</t>
  </si>
  <si>
    <t>Emergenza</t>
  </si>
  <si>
    <t>Sorveglianza, prevenzione</t>
  </si>
  <si>
    <t>Vaccinazioni</t>
  </si>
  <si>
    <t>Altri interventi per la</t>
  </si>
  <si>
    <t>Tutela della salute e</t>
  </si>
  <si>
    <t>Sorveglianza, prevenzione e</t>
  </si>
  <si>
    <t>Salute animale</t>
  </si>
  <si>
    <t>Sicurezza alimentare -</t>
  </si>
  <si>
    <t>Sorveglianza e prevenzione delle malattie</t>
  </si>
  <si>
    <t>Attività medico</t>
  </si>
  <si>
    <t>Contributo</t>
  </si>
  <si>
    <t>Totale Prevenzione</t>
  </si>
  <si>
    <t>Strutture HSP</t>
  </si>
  <si>
    <t>Strutture STS</t>
  </si>
  <si>
    <t>Sanitario</t>
  </si>
  <si>
    <t>Alberighieri</t>
  </si>
  <si>
    <t>e Ricavi</t>
  </si>
  <si>
    <t>di</t>
  </si>
  <si>
    <t>Amministrativi</t>
  </si>
  <si>
    <t>(in quadratura CE)</t>
  </si>
  <si>
    <t>Diretti</t>
  </si>
  <si>
    <t>servizi amministrativi c</t>
  </si>
  <si>
    <t>servizi amministrativi</t>
  </si>
  <si>
    <t>Ospedaliera</t>
  </si>
  <si>
    <t>Distrettuale</t>
  </si>
  <si>
    <t>Collettiva</t>
  </si>
  <si>
    <t>id attività</t>
  </si>
  <si>
    <t>di Pronto</t>
  </si>
  <si>
    <t>ospedaliera</t>
  </si>
  <si>
    <t>sanitario</t>
  </si>
  <si>
    <t>dei trapianti di</t>
  </si>
  <si>
    <t>della donazione</t>
  </si>
  <si>
    <t>assistenza o</t>
  </si>
  <si>
    <t>sanitaria</t>
  </si>
  <si>
    <t>assistenziale</t>
  </si>
  <si>
    <t>ai turisti</t>
  </si>
  <si>
    <t>farmaceutica</t>
  </si>
  <si>
    <t>integrativa</t>
  </si>
  <si>
    <t>specialistica</t>
  </si>
  <si>
    <t>sociosanitaria distrettuale,</t>
  </si>
  <si>
    <t>sociosanitaria</t>
  </si>
  <si>
    <t>termale</t>
  </si>
  <si>
    <t>presso strutture</t>
  </si>
  <si>
    <t>assistenza</t>
  </si>
  <si>
    <t>controllo delle malattie infettive</t>
  </si>
  <si>
    <t>sorveglianza, prevenzione e</t>
  </si>
  <si>
    <t>della sicurezza degli</t>
  </si>
  <si>
    <t>tutela della salute e</t>
  </si>
  <si>
    <t>e igiene urbana</t>
  </si>
  <si>
    <t>Tutela della salute</t>
  </si>
  <si>
    <t>croniche, inclusi la promozione di stili di vita sani ed</t>
  </si>
  <si>
    <t>legali per</t>
  </si>
  <si>
    <t>Legge 210/92</t>
  </si>
  <si>
    <t>collettiva e</t>
  </si>
  <si>
    <t>Diretti di Presidio</t>
  </si>
  <si>
    <t>e Centrali Aziendali</t>
  </si>
  <si>
    <t>non ripartiti</t>
  </si>
  <si>
    <t>entrali</t>
  </si>
  <si>
    <t>centrali</t>
  </si>
  <si>
    <t>di ricerca</t>
  </si>
  <si>
    <t>Soccorso</t>
  </si>
  <si>
    <t>per acuti + Trasfusionale</t>
  </si>
  <si>
    <t>per lungodegenti</t>
  </si>
  <si>
    <t>per riabilitazione</t>
  </si>
  <si>
    <t>assistito</t>
  </si>
  <si>
    <t>cellule, organi e tessuti</t>
  </si>
  <si>
    <t>di cellule riproduttive</t>
  </si>
  <si>
    <t>spedaliera</t>
  </si>
  <si>
    <t>di base</t>
  </si>
  <si>
    <t>territoriale</t>
  </si>
  <si>
    <t>e protesica</t>
  </si>
  <si>
    <t>ambulatoriale</t>
  </si>
  <si>
    <t>domiciliare e territoriale</t>
  </si>
  <si>
    <t>residenziale</t>
  </si>
  <si>
    <t>interne alle carceri</t>
  </si>
  <si>
    <t>distrettuale</t>
  </si>
  <si>
    <t>e parassitarie, inclusi i programmi vaccinali</t>
  </si>
  <si>
    <t>controllo delle malattie infettive e parassitarie</t>
  </si>
  <si>
    <t>ambienti aperti e confinati</t>
  </si>
  <si>
    <t>sicurezza nei luoghi di lavoro</t>
  </si>
  <si>
    <t>veterinaria</t>
  </si>
  <si>
    <t>dei consumatori</t>
  </si>
  <si>
    <t>i programmi organizzati di screening; sorveglianza e prevenzione nutrizionale</t>
  </si>
  <si>
    <t>finalità pubbliche</t>
  </si>
  <si>
    <t>sanità pubblica</t>
  </si>
  <si>
    <t>A</t>
  </si>
  <si>
    <t>B</t>
  </si>
  <si>
    <t>C</t>
  </si>
  <si>
    <t>D</t>
  </si>
  <si>
    <t>E</t>
  </si>
  <si>
    <t>F = A +B+ C+ D+ E</t>
  </si>
  <si>
    <t>G</t>
  </si>
  <si>
    <t>H</t>
  </si>
  <si>
    <t>I</t>
  </si>
  <si>
    <t>L=F+G+H+I</t>
  </si>
  <si>
    <t>F</t>
  </si>
  <si>
    <t>H1</t>
  </si>
  <si>
    <t>F1=F+H1</t>
  </si>
  <si>
    <t>H2</t>
  </si>
  <si>
    <t>G1=G+H2</t>
  </si>
  <si>
    <t>M</t>
  </si>
  <si>
    <t>N</t>
  </si>
  <si>
    <t>O</t>
  </si>
  <si>
    <t>P</t>
  </si>
  <si>
    <t>M1</t>
  </si>
  <si>
    <t>M2</t>
  </si>
  <si>
    <t>M3</t>
  </si>
  <si>
    <t>M4</t>
  </si>
  <si>
    <t>M5</t>
  </si>
  <si>
    <t>M6</t>
  </si>
  <si>
    <t>M7</t>
  </si>
  <si>
    <t>Q=M1+M2+M3+M4+M5+M6+M7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</si>
  <si>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</si>
  <si>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</si>
  <si>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</si>
  <si>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</si>
  <si>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</si>
  <si>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</si>
  <si>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</si>
  <si>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</si>
  <si>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</si>
  <si>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</si>
  <si>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</si>
  <si>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</si>
  <si>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R=N1+N2+N3+N4+N5+N6+N7+N8+N9+N10+N11+N12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</si>
  <si>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</si>
  <si>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</si>
  <si>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</si>
  <si>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</si>
  <si>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</si>
  <si>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</si>
  <si>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</si>
  <si>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</si>
  <si>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</si>
  <si>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</si>
  <si>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S=O1+22+O3+O4+O5+O6+O7+O8+O9+O10</t>
  </si>
  <si>
    <t>PARTE I RICAVI</t>
  </si>
  <si>
    <t>SEZIONE I - FINANZIAMENTO DA REGIONE</t>
  </si>
  <si>
    <t>R01</t>
  </si>
  <si>
    <t>Ricavo Figurativo</t>
  </si>
  <si>
    <t>R01010</t>
  </si>
  <si>
    <t>Ricavi Prestazioni Ricovero Residenti ASL</t>
  </si>
  <si>
    <t>AA0350+AA0460</t>
  </si>
  <si>
    <t>R01020</t>
  </si>
  <si>
    <t>Ricavi Prestazioni Ricovero Non Residenti</t>
  </si>
  <si>
    <t>0</t>
  </si>
  <si>
    <t>R01TOT</t>
  </si>
  <si>
    <t>Totale PRESTAZIONI RICOVERO</t>
  </si>
  <si>
    <t>R02</t>
  </si>
  <si>
    <t>R02010</t>
  </si>
  <si>
    <t>Ricavi Prestazioni Ambulatoriale Residenti ASL</t>
  </si>
  <si>
    <t>AA0360+AA0470+AA0950+AA0960</t>
  </si>
  <si>
    <t>R02020</t>
  </si>
  <si>
    <t>Ricavi Prestazioni Ambulatoriale Non Residenti</t>
  </si>
  <si>
    <t>R02030</t>
  </si>
  <si>
    <t>Ricavi Cessione Emocomponenti Residenti ASL</t>
  </si>
  <si>
    <t>AA0550+AA0424</t>
  </si>
  <si>
    <t>R02040</t>
  </si>
  <si>
    <t>Ricavi Cessione Emocomponenti Non Residenti</t>
  </si>
  <si>
    <t>R02TOT</t>
  </si>
  <si>
    <t>Totale PRESTAZIONI AMBULATORIALE</t>
  </si>
  <si>
    <t>R03</t>
  </si>
  <si>
    <t>R03010</t>
  </si>
  <si>
    <t>Ricavi Prestazioni PS Residenti ASL</t>
  </si>
  <si>
    <t>AA0361+ AA0471</t>
  </si>
  <si>
    <t>R03020</t>
  </si>
  <si>
    <t>Ricavi PS Non Residenti</t>
  </si>
  <si>
    <t>AA0631</t>
  </si>
  <si>
    <t>R03030</t>
  </si>
  <si>
    <t xml:space="preserve">mobilità attiva extraregione da privati - prestazioni PS SSN non seguite da ricovero </t>
  </si>
  <si>
    <t>R03TOT</t>
  </si>
  <si>
    <t>Totale PRONTO SOCCORSO (Prestazioni non seguite da ricovero)</t>
  </si>
  <si>
    <t>R04</t>
  </si>
  <si>
    <t>R04010</t>
  </si>
  <si>
    <t>Ricavi Prestazioni File F Residenti ASL</t>
  </si>
  <si>
    <t>AA0380+AA0490</t>
  </si>
  <si>
    <t>R04020</t>
  </si>
  <si>
    <t>Ricavi Prestazioni File F Non Residenti</t>
  </si>
  <si>
    <t>AA0640</t>
  </si>
  <si>
    <t>R04030</t>
  </si>
  <si>
    <t>mobilità attiva extraregionale da privati - prest.di file F</t>
  </si>
  <si>
    <t>R04TOT</t>
  </si>
  <si>
    <t>Totale DISTRIBUZIONE DIRETTA FARMACI</t>
  </si>
  <si>
    <t>R05</t>
  </si>
  <si>
    <t>R05010</t>
  </si>
  <si>
    <t xml:space="preserve">Ricavi Prest.Trasporto Sanitario Residenti ASL </t>
  </si>
  <si>
    <t>R05020</t>
  </si>
  <si>
    <t>Ricavi Altre Prestazioni Sanitarie Residenti ASL</t>
  </si>
  <si>
    <t>AA0420+AA0530</t>
  </si>
  <si>
    <t>R05030</t>
  </si>
  <si>
    <t>Ricavi Prest.Trasporto Sanitario Non Residenti</t>
  </si>
  <si>
    <t>AA0421+AA0422+AA0423+AA0425+AA0430+AA0541+AA0542+AA0570+AA0561+AA0970</t>
  </si>
  <si>
    <t>R05040</t>
  </si>
  <si>
    <t>Ricavi Altre Prestazioni Sanitarie Non Residenti</t>
  </si>
  <si>
    <t>AA0370+AA0390+AA0400+AA0410+AA0480+AA0500+AA0510+AA0520+AA0620+AA0630+AA0650</t>
  </si>
  <si>
    <t>R05050</t>
  </si>
  <si>
    <t>Ricavi Prestazioni Sanitarie Non di Competenza dei Presidi Ospedalieri</t>
  </si>
  <si>
    <t>R05TOT</t>
  </si>
  <si>
    <t>Totale ALTRE PRESTAZIONI SANITARIE E SOCIOSANITARIE</t>
  </si>
  <si>
    <t>R06</t>
  </si>
  <si>
    <t>AA0034</t>
  </si>
  <si>
    <t>R06010</t>
  </si>
  <si>
    <t>Funzioni - Pronto Soccorso</t>
  </si>
  <si>
    <t>AA0035</t>
  </si>
  <si>
    <t>R06020</t>
  </si>
  <si>
    <t>Funzioni - Altro</t>
  </si>
  <si>
    <t>AA0033</t>
  </si>
  <si>
    <t>R06TOT</t>
  </si>
  <si>
    <t>Totale FINANZIAMENTO FUNZIONI</t>
  </si>
  <si>
    <t>R07</t>
  </si>
  <si>
    <t>AA0040+AA0280-BA2780</t>
  </si>
  <si>
    <t>R07010</t>
  </si>
  <si>
    <t xml:space="preserve">FSR vincolato di competenza dell'esercizio </t>
  </si>
  <si>
    <t>AA0070+AA0290-BA2790</t>
  </si>
  <si>
    <t>R07020</t>
  </si>
  <si>
    <t>Contributi da Regione Extra Fondo Vincolato</t>
  </si>
  <si>
    <t>AA0090</t>
  </si>
  <si>
    <t>R07030</t>
  </si>
  <si>
    <t>Contributi da Regione Extra Fondo LEA Aggiuntivi</t>
  </si>
  <si>
    <t>AA0190+AA0200+AA0300-BA2800</t>
  </si>
  <si>
    <t>R07040</t>
  </si>
  <si>
    <t>Contributi Ministero Salute per Ricerca</t>
  </si>
  <si>
    <t>AA0210</t>
  </si>
  <si>
    <t>R07050</t>
  </si>
  <si>
    <t>Contributi da Regione Extra Fondo per Ricerca</t>
  </si>
  <si>
    <t>R07TOT</t>
  </si>
  <si>
    <t>Totale FONDI VINCOLATI</t>
  </si>
  <si>
    <t>R08</t>
  </si>
  <si>
    <t>R08TOT</t>
  </si>
  <si>
    <t>TOTALE REMUNERAZIONE TARIFFARIA ED EXTRA-TARIFFARIA (R1+R2+R3+R4+R5+R6+R7)</t>
  </si>
  <si>
    <t>R09</t>
  </si>
  <si>
    <t>AA0031+AA0032+AA0036+AA0271-BA2771</t>
  </si>
  <si>
    <t>R09010</t>
  </si>
  <si>
    <t>Contributo Regione Quota FSR Indistinto (solo Quota Capitaria e Altro) + l'indistinto finalizzato al netto dell'accantonamento</t>
  </si>
  <si>
    <t>AA0080+AA0100</t>
  </si>
  <si>
    <t>R09020</t>
  </si>
  <si>
    <t>Contributo Regione Extra Fondo</t>
  </si>
  <si>
    <t>AA0240</t>
  </si>
  <si>
    <t>R09030</t>
  </si>
  <si>
    <t>Rettifica Contributi C/Esercizio per Destinazione ad Investimenti</t>
  </si>
  <si>
    <t>R09TOT</t>
  </si>
  <si>
    <t>Totale FINANZIAMENTO INDISTINTO</t>
  </si>
  <si>
    <t>R10</t>
  </si>
  <si>
    <t>R10TOT</t>
  </si>
  <si>
    <t>TOTALE FINANZIAMENTO DA REGIONE: sottosezioni R8+R9</t>
  </si>
  <si>
    <t>SEZIONE II - ENTRATE DIRETTE E PROVENTI FINANZIARI E STRAORDINARI</t>
  </si>
  <si>
    <t>R11</t>
  </si>
  <si>
    <t>AA0110</t>
  </si>
  <si>
    <t>R11010</t>
  </si>
  <si>
    <t>Contributi da Aziende Sanitarie della Regione</t>
  </si>
  <si>
    <t>AA0140</t>
  </si>
  <si>
    <t>R11020</t>
  </si>
  <si>
    <t xml:space="preserve">Contributi da Ministero della Salute e da Altri Soggetti Pubblici (Extra Fondo) </t>
  </si>
  <si>
    <t>AA0220+AA0230+AA0310-BA2810-BA2811</t>
  </si>
  <si>
    <t>R11030</t>
  </si>
  <si>
    <t>Contributi da Privati per Ricerca e in C/Esercizio</t>
  </si>
  <si>
    <t>R11TOT</t>
  </si>
  <si>
    <t>Totale CONTRIBUTI da SOGGETTI DIVERSI da REGIONE</t>
  </si>
  <si>
    <t>R12</t>
  </si>
  <si>
    <t>AA0440</t>
  </si>
  <si>
    <t>R12010</t>
  </si>
  <si>
    <t>ricavi prestioni sanitarie e sociosanitarie ad altri soggetti pubblici</t>
  </si>
  <si>
    <t>AA0600+AA0601</t>
  </si>
  <si>
    <t>R12020</t>
  </si>
  <si>
    <t>mobilità attiva internazionale</t>
  </si>
  <si>
    <t>AA0660</t>
  </si>
  <si>
    <t>R12030</t>
  </si>
  <si>
    <t>ricavi per prestazioni sanitarie e sociosanitarie da privato</t>
  </si>
  <si>
    <t>AA0680+AA0690+AA0700+AA0710+AA0720+AA0730+AA0740</t>
  </si>
  <si>
    <t>R12040</t>
  </si>
  <si>
    <t>ricavi intramoenia</t>
  </si>
  <si>
    <t>AA0602</t>
  </si>
  <si>
    <t>R12050</t>
  </si>
  <si>
    <t>Altre prestazioni sanitarie e sociosanitarie a rilevanza sanitaria ad Aziende sanitarie e casse mutua estera - (fatturate direttamente)</t>
  </si>
  <si>
    <t>R12TOT</t>
  </si>
  <si>
    <t>Totale RICAVI per PRESTAZIONI SANITARIE EXTRA SSN</t>
  </si>
  <si>
    <t>R13</t>
  </si>
  <si>
    <t>AA0750+AA0980+AA1050+AA1060</t>
  </si>
  <si>
    <t>R13010</t>
  </si>
  <si>
    <t>altri ricavi e proventi</t>
  </si>
  <si>
    <t>R13TOT</t>
  </si>
  <si>
    <t>Totale ALTRI RICAVI E PROVENTI</t>
  </si>
  <si>
    <t>R14</t>
  </si>
  <si>
    <t>CA0010+CA0050</t>
  </si>
  <si>
    <t>R14010</t>
  </si>
  <si>
    <t>interessi attivi e altri proventi finanziari</t>
  </si>
  <si>
    <t>R14TOT</t>
  </si>
  <si>
    <t>Totale PROVENTI FINANZIARI</t>
  </si>
  <si>
    <t>R15</t>
  </si>
  <si>
    <t>DA0010+EA0010</t>
  </si>
  <si>
    <t>R15010</t>
  </si>
  <si>
    <t>rivalutazioni e proventi straordinari</t>
  </si>
  <si>
    <t>R15TOT</t>
  </si>
  <si>
    <t>Totale PROVENTI STRAORDINARI</t>
  </si>
  <si>
    <t>R16</t>
  </si>
  <si>
    <t>R16TOT</t>
  </si>
  <si>
    <t>TOTALE ENTRATE DIRETTE e PROVENTI FINANZIARI E STRAORDINARI (R11+R12+R13+R14+R15)</t>
  </si>
  <si>
    <t>R17</t>
  </si>
  <si>
    <t>R17010</t>
  </si>
  <si>
    <t xml:space="preserve"> Ricavi Figurativi da Vendita Prestazioni di Centri Finali e/o intermedi vs altra articolazione territoriale</t>
  </si>
  <si>
    <t>R17020</t>
  </si>
  <si>
    <t xml:space="preserve"> Ricavi Figurativi da attività Centri di supporto sanitario, ammnistrativo e/o alberghiero</t>
  </si>
  <si>
    <t>R17030</t>
  </si>
  <si>
    <t>Differenza mobilità attiva di competenza (CP) e mobilità attiva da CE</t>
  </si>
  <si>
    <t>R17040</t>
  </si>
  <si>
    <t>Storno ticket (valore negativo)</t>
  </si>
  <si>
    <t>R17TOT</t>
  </si>
  <si>
    <t>Ricavi Figurativi e quadrature CE</t>
  </si>
  <si>
    <t>R18</t>
  </si>
  <si>
    <t>R18TOT</t>
  </si>
  <si>
    <t>TOTALE RICAVI (R10+R16+R17)</t>
  </si>
  <si>
    <t>SEZIONE COSTI</t>
  </si>
  <si>
    <t>C01</t>
  </si>
  <si>
    <t>BA0030+BA0301+BA2671</t>
  </si>
  <si>
    <t>C01010</t>
  </si>
  <si>
    <t>prodotti farmaceutici ed emoderivati</t>
  </si>
  <si>
    <t>BA0070+BA2672</t>
  </si>
  <si>
    <t>C01020</t>
  </si>
  <si>
    <t>sangue ed emocomponenti</t>
  </si>
  <si>
    <t>BA0210+BA0303+BA2673</t>
  </si>
  <si>
    <t>C01030</t>
  </si>
  <si>
    <t>dispositivi medici</t>
  </si>
  <si>
    <t>BA0250+BA0304+BA2674</t>
  </si>
  <si>
    <t>C01040</t>
  </si>
  <si>
    <t>prodotti dietetici</t>
  </si>
  <si>
    <t>BA0260+BA0305+BA2675</t>
  </si>
  <si>
    <t>C01050</t>
  </si>
  <si>
    <t>materiali per la profilassi (vaccini)</t>
  </si>
  <si>
    <t>BA0270+BA0306+BA2676</t>
  </si>
  <si>
    <t>C01060</t>
  </si>
  <si>
    <t>prodotti chimici</t>
  </si>
  <si>
    <t>BA0280+BA0307+BA2677</t>
  </si>
  <si>
    <t>C01070</t>
  </si>
  <si>
    <t>materiali e prodotti per uso veterinario</t>
  </si>
  <si>
    <t>BA0290+BA0308+BA2678</t>
  </si>
  <si>
    <t>C01080</t>
  </si>
  <si>
    <t>altri beni e prodotti sanitari</t>
  </si>
  <si>
    <t>C01TOT</t>
  </si>
  <si>
    <t xml:space="preserve">Totale consumi sanitari_x000D_
</t>
  </si>
  <si>
    <t>C02</t>
  </si>
  <si>
    <t>BA0320+BA2681</t>
  </si>
  <si>
    <t>C02010</t>
  </si>
  <si>
    <t>prodotti alimentari</t>
  </si>
  <si>
    <t>BA0330+BA2682</t>
  </si>
  <si>
    <t>C02020</t>
  </si>
  <si>
    <t>materiali guardaroba, pulizia e convivenza</t>
  </si>
  <si>
    <t>BA0340+BA2683</t>
  </si>
  <si>
    <t>C02030</t>
  </si>
  <si>
    <t>combustibili, carburanti e lubrificanti</t>
  </si>
  <si>
    <t>BA0350+BA2684</t>
  </si>
  <si>
    <t>C02040</t>
  </si>
  <si>
    <t>supporti informatici e cancelleria</t>
  </si>
  <si>
    <t>BA0360+BA2685</t>
  </si>
  <si>
    <t>C02050</t>
  </si>
  <si>
    <t>materiali per la manutenzione</t>
  </si>
  <si>
    <t>BA0370+BA2686</t>
  </si>
  <si>
    <t>C02060</t>
  </si>
  <si>
    <t>altri beni e prodotti non sanitari</t>
  </si>
  <si>
    <t>BA0380</t>
  </si>
  <si>
    <t>C02070</t>
  </si>
  <si>
    <t>beni e prodotti non sanitari da Aziende Sanitarie della Regione</t>
  </si>
  <si>
    <t>C02TOT</t>
  </si>
  <si>
    <t>Totale consumi non sanitari</t>
  </si>
  <si>
    <t>C03</t>
  </si>
  <si>
    <t>BA0530-BA0570-BA0580-BA0630-BA0631</t>
  </si>
  <si>
    <t>C03010</t>
  </si>
  <si>
    <t>acquisto servizi sanit.assist.spec.ambulatoriale</t>
  </si>
  <si>
    <t>BA0570+BA2760+BA2850</t>
  </si>
  <si>
    <t>C03020</t>
  </si>
  <si>
    <t>acquisto servizi da medici SUMAI</t>
  </si>
  <si>
    <t>BA1090</t>
  </si>
  <si>
    <t>C03030</t>
  </si>
  <si>
    <t>acquisto prestazioni di trasporto sanitario</t>
  </si>
  <si>
    <t>BA0410+BA0490+BA0640+BA0700+BA0750+BA0800+BA0900+BA0960+BA1030+BA1140+BA1540+BA2730+BA2840+EA0410+EA0420+EA0430+EA0510+EA0520+EA0530+BA1541+BA1542+BA0580+BA0630+BA0631</t>
  </si>
  <si>
    <t>C03040</t>
  </si>
  <si>
    <t xml:space="preserve">conti relativi ad acquisto di prestazioni non di pertinenza dei presidi ospedalieri </t>
  </si>
  <si>
    <t>C03TOT</t>
  </si>
  <si>
    <t>Totale prestazioni sanitarie</t>
  </si>
  <si>
    <t>C04</t>
  </si>
  <si>
    <t>BA1280</t>
  </si>
  <si>
    <t>C04010</t>
  </si>
  <si>
    <t>rimborsi, assegni e contributi sanitari</t>
  </si>
  <si>
    <t>BA1350-BA1420</t>
  </si>
  <si>
    <t>C04020</t>
  </si>
  <si>
    <t>consulenze, collaborazioni ecc.sanitarie</t>
  </si>
  <si>
    <t>BA1490-BA1540-BA1541-BA1542</t>
  </si>
  <si>
    <t>C04030</t>
  </si>
  <si>
    <t>altri servizi sanitari</t>
  </si>
  <si>
    <t>BA1880</t>
  </si>
  <si>
    <t>C04040</t>
  </si>
  <si>
    <t>formazione</t>
  </si>
  <si>
    <t>BA1940</t>
  </si>
  <si>
    <t>C04050</t>
  </si>
  <si>
    <t>manutenzioni e riparazioni attrezzature sanitarie e scientifiche</t>
  </si>
  <si>
    <t>BA2020+BA2050</t>
  </si>
  <si>
    <t>C04060</t>
  </si>
  <si>
    <t>canoni noleggio e leasign area sanitaria</t>
  </si>
  <si>
    <t>BA2061</t>
  </si>
  <si>
    <t>C04070</t>
  </si>
  <si>
    <t>canoni di project financing</t>
  </si>
  <si>
    <t>BA1200</t>
  </si>
  <si>
    <t>C04080</t>
  </si>
  <si>
    <t>Compartecipazione al personale per att. libero-prof. (intramoenia)</t>
  </si>
  <si>
    <t>YA0040</t>
  </si>
  <si>
    <t>C04090</t>
  </si>
  <si>
    <t>IRAP relativa ad attività di libera professione (intramoenia)</t>
  </si>
  <si>
    <t>C04TOT</t>
  </si>
  <si>
    <t>Totale servizi sanitari per erogazione prestazioni</t>
  </si>
  <si>
    <t>C05</t>
  </si>
  <si>
    <t>BA1580</t>
  </si>
  <si>
    <t>C05010</t>
  </si>
  <si>
    <t>servizi non sanitari: lavanderia</t>
  </si>
  <si>
    <t>BA1590</t>
  </si>
  <si>
    <t>C05020</t>
  </si>
  <si>
    <t>servizi non sanitari: pulizia</t>
  </si>
  <si>
    <t>BA1601+ BA1602</t>
  </si>
  <si>
    <t>C05030</t>
  </si>
  <si>
    <t>servizi non sanitari: mensa (dipendenti + degenti)</t>
  </si>
  <si>
    <t>BA1610</t>
  </si>
  <si>
    <t>C05040</t>
  </si>
  <si>
    <t>servizi non sanitari: riscaldamento</t>
  </si>
  <si>
    <t>BA1620</t>
  </si>
  <si>
    <t>C05050</t>
  </si>
  <si>
    <t>servizi non sanitari: elaborazione dati</t>
  </si>
  <si>
    <t>BA1630</t>
  </si>
  <si>
    <t>C05060</t>
  </si>
  <si>
    <t>servizi non sanitari: trasporti non sanitari</t>
  </si>
  <si>
    <t>BA1640</t>
  </si>
  <si>
    <t>C05070</t>
  </si>
  <si>
    <t>servizi non sanitari: smaltimento rifiuti</t>
  </si>
  <si>
    <t>BA1650</t>
  </si>
  <si>
    <t>C05080</t>
  </si>
  <si>
    <t>servizi non sanitari: utenze telefoniche</t>
  </si>
  <si>
    <t>BA1660</t>
  </si>
  <si>
    <t>C05090</t>
  </si>
  <si>
    <t>servizi non sanitari: utenze elettriche</t>
  </si>
  <si>
    <t>BA1670</t>
  </si>
  <si>
    <t>C05100</t>
  </si>
  <si>
    <t>servizi non sanitari:altre  utenze</t>
  </si>
  <si>
    <t>BA1690</t>
  </si>
  <si>
    <t>C05110</t>
  </si>
  <si>
    <t>servizi non sanitari: premi assic. RC profess.</t>
  </si>
  <si>
    <t>BA2740+BA2741</t>
  </si>
  <si>
    <t>C05120</t>
  </si>
  <si>
    <t>accantonamenti copertura rischi - autoassicuraz.e per franchigia assicurativa</t>
  </si>
  <si>
    <t>BA1700</t>
  </si>
  <si>
    <t>C05130</t>
  </si>
  <si>
    <t>servizi non sanitari: altri premi assicurativi</t>
  </si>
  <si>
    <t>BA1710</t>
  </si>
  <si>
    <t>C05140</t>
  </si>
  <si>
    <t>servizi non sanitari: altri servizi non sanitari</t>
  </si>
  <si>
    <t>BA1750-BA1810</t>
  </si>
  <si>
    <t>C05150</t>
  </si>
  <si>
    <t>consulenze, collaborazioni ecc. non sanitarie</t>
  </si>
  <si>
    <t>BA1920</t>
  </si>
  <si>
    <t>C05190</t>
  </si>
  <si>
    <t>manutenzione fabbricati e loro pertinenze</t>
  </si>
  <si>
    <t>BA1930</t>
  </si>
  <si>
    <t>C05200</t>
  </si>
  <si>
    <t>manutenzione impianti e macchinari</t>
  </si>
  <si>
    <t>BA1950</t>
  </si>
  <si>
    <t>C05210</t>
  </si>
  <si>
    <t>manutenzione mobili e arredi</t>
  </si>
  <si>
    <t>BA1960</t>
  </si>
  <si>
    <t>C05220</t>
  </si>
  <si>
    <t>manutenzione automezzi</t>
  </si>
  <si>
    <t>BA1970+BA1980</t>
  </si>
  <si>
    <t>C05230</t>
  </si>
  <si>
    <t>altre manutenzioni e manutenzioni da Aziende Sanitarie della Regione</t>
  </si>
  <si>
    <t>BA2000</t>
  </si>
  <si>
    <t>C05240</t>
  </si>
  <si>
    <t>fitti passivi</t>
  </si>
  <si>
    <t>BA2030+BA2060+BA2070</t>
  </si>
  <si>
    <t>C05250</t>
  </si>
  <si>
    <t>noleggi e leasing area non sanitari</t>
  </si>
  <si>
    <t>C05TOT</t>
  </si>
  <si>
    <t>Totale servizi non sanitari</t>
  </si>
  <si>
    <t>C06 (Somma nel LA di C6+C7-C8-C9)</t>
  </si>
  <si>
    <t>BA2110</t>
  </si>
  <si>
    <t>C06010</t>
  </si>
  <si>
    <t>costo del personale dirigente medico</t>
  </si>
  <si>
    <t>BA2150</t>
  </si>
  <si>
    <t>C06020</t>
  </si>
  <si>
    <t>costo del personale dirigente non medico</t>
  </si>
  <si>
    <t>BA2190</t>
  </si>
  <si>
    <t>C06030</t>
  </si>
  <si>
    <t>costo del personale comparto sanitario</t>
  </si>
  <si>
    <t>BA2240</t>
  </si>
  <si>
    <t>C06040</t>
  </si>
  <si>
    <t>costo del personale dirigente ruolo professionale</t>
  </si>
  <si>
    <t>BA2280</t>
  </si>
  <si>
    <t>C06050</t>
  </si>
  <si>
    <t>costo del personale comparto ruolo professionale</t>
  </si>
  <si>
    <t>BA2330</t>
  </si>
  <si>
    <t>C06060</t>
  </si>
  <si>
    <t>costo del personale dirigente ruolo tecnico</t>
  </si>
  <si>
    <t>BA2370</t>
  </si>
  <si>
    <t>C06070</t>
  </si>
  <si>
    <t>costo del personale comparto ruolo tecnico</t>
  </si>
  <si>
    <t>BA2420</t>
  </si>
  <si>
    <t>C06080</t>
  </si>
  <si>
    <t>costo del personale dirigenti ruolo amministrativo</t>
  </si>
  <si>
    <t>BA2460</t>
  </si>
  <si>
    <t>C06090</t>
  </si>
  <si>
    <t>costo del personale comparto ruolo amministrativo</t>
  </si>
  <si>
    <t>BA1420</t>
  </si>
  <si>
    <t>C06100</t>
  </si>
  <si>
    <t>indennità pers.univ.area sanitaria</t>
  </si>
  <si>
    <t>BA1810</t>
  </si>
  <si>
    <t>C06110</t>
  </si>
  <si>
    <t>indennità pers.univ.area non sanitaria</t>
  </si>
  <si>
    <t>BA2720</t>
  </si>
  <si>
    <t>C06120</t>
  </si>
  <si>
    <t>accantonamenti contenzioso personale dipendente</t>
  </si>
  <si>
    <t>BA2860</t>
  </si>
  <si>
    <t>C06130</t>
  </si>
  <si>
    <t>acc.rinnovi contratt.dirigenza medica</t>
  </si>
  <si>
    <t>BA2870</t>
  </si>
  <si>
    <t>C06140</t>
  </si>
  <si>
    <t>acc.rinnovi contratt.dirigenza non  medica</t>
  </si>
  <si>
    <t>BA2880</t>
  </si>
  <si>
    <t>C06150</t>
  </si>
  <si>
    <t>acc.rinnovi contratt.comparto</t>
  </si>
  <si>
    <t>EA0370+EA0500</t>
  </si>
  <si>
    <t>C06160</t>
  </si>
  <si>
    <t>sopravv.insussit.passive relative al personale</t>
  </si>
  <si>
    <t>YA0020</t>
  </si>
  <si>
    <t>C06170</t>
  </si>
  <si>
    <t>IRAP personale dipendente</t>
  </si>
  <si>
    <t>BA2881</t>
  </si>
  <si>
    <t>C06180</t>
  </si>
  <si>
    <t>Acc. per Trattamento di fine rapporto dipendenti</t>
  </si>
  <si>
    <t>BA2882</t>
  </si>
  <si>
    <t>C06190</t>
  </si>
  <si>
    <t>Acc. per Trattamenti di quiescenza e simili</t>
  </si>
  <si>
    <t>BA2883</t>
  </si>
  <si>
    <t>C06200</t>
  </si>
  <si>
    <t>Acc. per Fondi integrativi pensione</t>
  </si>
  <si>
    <t>C06TOT</t>
  </si>
  <si>
    <t>Totale personale</t>
  </si>
  <si>
    <t>C10</t>
  </si>
  <si>
    <t>BA2570</t>
  </si>
  <si>
    <t>C10010</t>
  </si>
  <si>
    <t>ammortamenti immobilizzazioni immateriali</t>
  </si>
  <si>
    <t>BA2600</t>
  </si>
  <si>
    <t>C10020</t>
  </si>
  <si>
    <t>ammortamenti fabbricati disponibili</t>
  </si>
  <si>
    <t>BA2610</t>
  </si>
  <si>
    <t>C10030</t>
  </si>
  <si>
    <t>ammortamenti fabbricati indisponibili</t>
  </si>
  <si>
    <t>BA2620</t>
  </si>
  <si>
    <t>C10040</t>
  </si>
  <si>
    <t>ammortamenti delle altre immobilizzazioni materiali</t>
  </si>
  <si>
    <t>C10TOT</t>
  </si>
  <si>
    <t xml:space="preserve">Totale ammortamenti_x000D_
</t>
  </si>
  <si>
    <t>C11</t>
  </si>
  <si>
    <t>EA0280-EA0370-EA0410-EA0420-EA0430-EA0500-EA0510-EA0520-EA0530</t>
  </si>
  <si>
    <t>C11010</t>
  </si>
  <si>
    <t>altri oneri straordinari</t>
  </si>
  <si>
    <t>C11TOT</t>
  </si>
  <si>
    <t>Totale sopravvenienze e insussustenze</t>
  </si>
  <si>
    <t>C12</t>
  </si>
  <si>
    <t>CA0110+CA0150</t>
  </si>
  <si>
    <t>C12010</t>
  </si>
  <si>
    <t>interessi passivi e altri oneri</t>
  </si>
  <si>
    <t>DA0020+EA0270</t>
  </si>
  <si>
    <t>C12020</t>
  </si>
  <si>
    <t>svalutazioni e minusvalenze</t>
  </si>
  <si>
    <t>C12TOT</t>
  </si>
  <si>
    <t>Totale oneri finanziari, svalutazioni, minusvalenze</t>
  </si>
  <si>
    <t>C13</t>
  </si>
  <si>
    <t>BA2500</t>
  </si>
  <si>
    <t>C13010</t>
  </si>
  <si>
    <t>oneri diversi di gestione</t>
  </si>
  <si>
    <t>BA2630</t>
  </si>
  <si>
    <t>C13020</t>
  </si>
  <si>
    <t>svalutazione immobilizzazioni e crediti</t>
  </si>
  <si>
    <t>BA2710</t>
  </si>
  <si>
    <t>C13030</t>
  </si>
  <si>
    <t>accantonamenti per rischi cause civili ed oneri processuali</t>
  </si>
  <si>
    <t>BA2750</t>
  </si>
  <si>
    <t>C13040</t>
  </si>
  <si>
    <t>altri accantonamenti per rischi</t>
  </si>
  <si>
    <t>BA2751</t>
  </si>
  <si>
    <t>C13050</t>
  </si>
  <si>
    <t>accantonamenti per interessi di mora</t>
  </si>
  <si>
    <t>BA2890</t>
  </si>
  <si>
    <t>C13060</t>
  </si>
  <si>
    <t>altri accantonamenti</t>
  </si>
  <si>
    <t>YZ9999-YA0020-YA0040</t>
  </si>
  <si>
    <t>C13070</t>
  </si>
  <si>
    <t>imposte e tasse al netto IRAP personale dipendente e per attività di libera professione</t>
  </si>
  <si>
    <t>BA2884</t>
  </si>
  <si>
    <t>C13080</t>
  </si>
  <si>
    <t>Acc. Incentivi funzioni tecniche art. 113 D.lgs 50/2016</t>
  </si>
  <si>
    <t>C13TOT</t>
  </si>
  <si>
    <t>Totale altri costi</t>
  </si>
  <si>
    <t>C14</t>
  </si>
  <si>
    <t>I codici CE figli sono nei ricavi con segno negativo (BA2770)</t>
  </si>
  <si>
    <t>C14TOT</t>
  </si>
  <si>
    <t>Accantonamenti quote inutilizzate contributi vincolati</t>
  </si>
  <si>
    <t>C15</t>
  </si>
  <si>
    <t>C15TOT</t>
  </si>
  <si>
    <t>TOTALE COSTI da C1 a C14</t>
  </si>
  <si>
    <t>C16</t>
  </si>
  <si>
    <t>Costo Figurativo</t>
  </si>
  <si>
    <t>C16010</t>
  </si>
  <si>
    <t>Costi Figurativi per Acquisto Prestazioni da diversa articolazione aziendale</t>
  </si>
  <si>
    <t>C16020</t>
  </si>
  <si>
    <t>Costi Figurativi per utilizzo servizi sanitari, amministrativi e/o alberghieri da altra articolazione aziendale</t>
  </si>
  <si>
    <t>C16TOT</t>
  </si>
  <si>
    <t xml:space="preserve">Totale Costi Figurativi </t>
  </si>
  <si>
    <t>C17</t>
  </si>
  <si>
    <t>C17TOT</t>
  </si>
  <si>
    <t>TOTALE COSTI (C15+C16)</t>
  </si>
  <si>
    <t>RES</t>
  </si>
  <si>
    <t>RES999</t>
  </si>
  <si>
    <t xml:space="preserve">RISULTATO DI ESERCIZIO: sottosezioni R18 - C17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</si>
</sst>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120000"/>
      <name val="MS Sans Serif"/>
      <family val="2"/>
    </font>
    <font>
      <sz val="8"/>
      <color rgb="FF080000"/>
      <name val="MS Sans Serif"/>
      <family val="2"/>
    </font>
    <font>
      <sz val="8.25"/>
      <color rgb="FFC0C0C0"/>
      <name val="MS Sans Serif"/>
      <family val="2"/>
    </font>
    <font>
      <sz val="8.25"/>
      <color rgb="FF000000"/>
      <name val="MS Sans Serif"/>
      <family val="2"/>
    </font>
    <font>
      <b/>
      <sz val="8.25"/>
      <color rgb="FFC0C0C0"/>
      <name val="MS Sans Serif"/>
      <family val="2"/>
    </font>
    <font>
      <b/>
      <sz val="8.25"/>
      <color rgb="FF000000"/>
      <name val="MS Sans Serif"/>
      <family val="2"/>
    </font>
    <font>
      <b/>
      <sz val="8.25"/>
      <color rgb="FF010000"/>
      <name val="MS Sans Serif"/>
      <family val="2"/>
    </font>
    <font>
      <b/>
      <sz val="8.25"/>
      <color rgb="FFFF8400"/>
      <name val="MS Sans Serif"/>
      <family val="2"/>
    </font>
    <font>
      <b/>
      <sz val="8.25"/>
      <color rgb="FFFFFFFF"/>
      <name val="MS Sans Serif"/>
      <family val="2"/>
    </font>
    <font>
      <sz val="8.25"/>
      <color rgb="FF848484"/>
      <name val="MS Sans Serif"/>
      <family val="2"/>
    </font>
    <font>
      <sz val="8.25"/>
      <color rgb="FFC6C6C6"/>
      <name val="MS Sans Serif"/>
      <family val="2"/>
    </font>
    <font>
      <sz val="8.25"/>
      <color rgb="FF008400"/>
      <name val="MS Sans Serif"/>
      <family val="2"/>
    </font>
    <font>
      <sz val="8.25"/>
      <color rgb="FFC64200"/>
      <name val="MS Sans Serif"/>
      <family val="2"/>
    </font>
    <font>
      <sz val="8.25"/>
      <color rgb="FFC60000"/>
      <name val="MS Sans Serif"/>
      <family val="2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FFFFC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C684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7C36"/>
        <bgColor indexed="64"/>
      </patternFill>
    </fill>
    <fill>
      <patternFill patternType="solid">
        <fgColor rgb="FF0084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3" fontId="5" fillId="2" borderId="1" xfId="0" quotePrefix="1" applyNumberFormat="1" applyFont="1" applyFill="1" applyBorder="1"/>
    <xf numFmtId="3" fontId="6" fillId="2" borderId="1" xfId="0" quotePrefix="1" applyNumberFormat="1" applyFont="1" applyFill="1" applyBorder="1"/>
    <xf numFmtId="0" fontId="7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6" fillId="3" borderId="1" xfId="0" quotePrefix="1" applyNumberFormat="1" applyFont="1" applyFill="1" applyBorder="1"/>
    <xf numFmtId="0" fontId="5" fillId="2" borderId="1" xfId="0" quotePrefix="1" applyNumberFormat="1" applyFont="1" applyFill="1" applyBorder="1"/>
    <xf numFmtId="4" fontId="8" fillId="3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8" fillId="2" borderId="1" xfId="0" quotePrefix="1" applyNumberFormat="1" applyFont="1" applyFill="1" applyBorder="1" applyAlignment="1">
      <alignment horizontal="center"/>
    </xf>
    <xf numFmtId="0" fontId="6" fillId="2" borderId="1" xfId="0" quotePrefix="1" applyNumberFormat="1" applyFont="1" applyFill="1" applyBorder="1"/>
    <xf numFmtId="4" fontId="8" fillId="5" borderId="1" xfId="0" quotePrefix="1" applyNumberFormat="1" applyFont="1" applyFill="1" applyBorder="1" applyAlignment="1">
      <alignment horizontal="center"/>
    </xf>
    <xf numFmtId="4" fontId="8" fillId="5" borderId="1" xfId="0" quotePrefix="1" applyNumberFormat="1" applyFont="1" applyFill="1" applyBorder="1"/>
    <xf numFmtId="4" fontId="6" fillId="5" borderId="1" xfId="0" quotePrefix="1" applyNumberFormat="1" applyFont="1" applyFill="1" applyBorder="1"/>
    <xf numFmtId="4" fontId="6" fillId="6" borderId="1" xfId="0" quotePrefix="1" applyNumberFormat="1" applyFont="1" applyFill="1" applyBorder="1"/>
    <xf numFmtId="4" fontId="8" fillId="7" borderId="1" xfId="0" quotePrefix="1" applyNumberFormat="1" applyFont="1" applyFill="1" applyBorder="1"/>
    <xf numFmtId="3" fontId="8" fillId="2" borderId="1" xfId="0" quotePrefix="1" applyNumberFormat="1" applyFont="1" applyFill="1" applyBorder="1"/>
    <xf numFmtId="0" fontId="8" fillId="2" borderId="1" xfId="0" quotePrefix="1" applyNumberFormat="1" applyFont="1" applyFill="1" applyBorder="1"/>
    <xf numFmtId="4" fontId="8" fillId="2" borderId="1" xfId="0" quotePrefix="1" applyNumberFormat="1" applyFont="1" applyFill="1" applyBorder="1"/>
    <xf numFmtId="4" fontId="8" fillId="3" borderId="1" xfId="0" quotePrefix="1" applyNumberFormat="1" applyFont="1" applyFill="1" applyBorder="1"/>
    <xf numFmtId="4" fontId="8" fillId="6" borderId="1" xfId="0" quotePrefix="1" applyNumberFormat="1" applyFont="1" applyFill="1" applyBorder="1"/>
    <xf numFmtId="4" fontId="8" fillId="8" borderId="1" xfId="0" quotePrefix="1" applyNumberFormat="1" applyFont="1" applyFill="1" applyBorder="1"/>
    <xf numFmtId="4" fontId="8" fillId="7" borderId="1" xfId="0" quotePrefix="1" applyNumberFormat="1" applyFont="1" applyFill="1" applyBorder="1" applyAlignment="1">
      <alignment horizontal="center"/>
    </xf>
    <xf numFmtId="3" fontId="7" fillId="2" borderId="1" xfId="0" quotePrefix="1" applyNumberFormat="1" applyFont="1" applyFill="1" applyBorder="1"/>
    <xf numFmtId="4" fontId="6" fillId="8" borderId="1" xfId="0" quotePrefix="1" applyNumberFormat="1" applyFont="1" applyFill="1" applyBorder="1"/>
    <xf numFmtId="4" fontId="6" fillId="7" borderId="1" xfId="0" quotePrefix="1" applyNumberFormat="1" applyFont="1" applyFill="1" applyBorder="1"/>
    <xf numFmtId="4" fontId="9" fillId="6" borderId="1" xfId="0" quotePrefix="1" applyNumberFormat="1" applyFont="1" applyFill="1" applyBorder="1"/>
    <xf numFmtId="4" fontId="10" fillId="8" borderId="1" xfId="0" quotePrefix="1" applyNumberFormat="1" applyFont="1" applyFill="1" applyBorder="1"/>
    <xf numFmtId="3" fontId="11" fillId="8" borderId="1" xfId="0" quotePrefix="1" applyNumberFormat="1" applyFont="1" applyFill="1" applyBorder="1" applyAlignment="1">
      <alignment horizontal="center"/>
    </xf>
    <xf numFmtId="4" fontId="12" fillId="8" borderId="1" xfId="0" quotePrefix="1" applyNumberFormat="1" applyFont="1" applyFill="1" applyBorder="1"/>
    <xf numFmtId="3" fontId="11" fillId="10" borderId="1" xfId="0" quotePrefix="1" applyNumberFormat="1" applyFont="1" applyFill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3" fontId="6" fillId="9" borderId="1" xfId="0" quotePrefix="1" applyNumberFormat="1" applyFont="1" applyFill="1" applyBorder="1"/>
    <xf numFmtId="0" fontId="6" fillId="9" borderId="1" xfId="0" quotePrefix="1" applyNumberFormat="1" applyFont="1" applyFill="1" applyBorder="1"/>
    <xf numFmtId="4" fontId="13" fillId="3" borderId="1" xfId="0" applyNumberFormat="1" applyFont="1" applyFill="1" applyBorder="1"/>
    <xf numFmtId="4" fontId="6" fillId="4" borderId="1" xfId="0" applyNumberFormat="1" applyFont="1" applyFill="1" applyBorder="1"/>
    <xf numFmtId="4" fontId="6" fillId="2" borderId="1" xfId="0" applyNumberFormat="1" applyFont="1" applyFill="1" applyBorder="1"/>
    <xf numFmtId="4" fontId="8" fillId="2" borderId="1" xfId="0" applyNumberFormat="1" applyFont="1" applyFill="1" applyBorder="1"/>
    <xf numFmtId="0" fontId="9" fillId="2" borderId="1" xfId="0" quotePrefix="1" applyNumberFormat="1" applyFont="1" applyFill="1" applyBorder="1"/>
    <xf numFmtId="3" fontId="14" fillId="11" borderId="1" xfId="0" quotePrefix="1" applyNumberFormat="1" applyFont="1" applyFill="1" applyBorder="1"/>
    <xf numFmtId="0" fontId="14" fillId="11" borderId="1" xfId="0" quotePrefix="1" applyNumberFormat="1" applyFont="1" applyFill="1" applyBorder="1"/>
    <xf numFmtId="0" fontId="11" fillId="10" borderId="1" xfId="0" quotePrefix="1" applyNumberFormat="1" applyFont="1" applyFill="1" applyBorder="1"/>
    <xf numFmtId="4" fontId="15" fillId="8" borderId="1" xfId="0" quotePrefix="1" applyNumberFormat="1" applyFont="1" applyFill="1" applyBorder="1"/>
    <xf numFmtId="3" fontId="12" fillId="8" borderId="1" xfId="0" quotePrefix="1" applyNumberFormat="1" applyFont="1" applyFill="1" applyBorder="1"/>
    <xf numFmtId="0" fontId="12" fillId="8" borderId="1" xfId="0" quotePrefix="1" applyNumberFormat="1" applyFont="1" applyFill="1" applyBorder="1"/>
    <xf numFmtId="0" fontId="11" fillId="8" borderId="1" xfId="0" quotePrefix="1" applyNumberFormat="1" applyFont="1" applyFill="1" applyBorder="1"/>
    <xf numFmtId="4" fontId="16" fillId="8" borderId="1" xfId="0" quotePrefix="1" applyNumberFormat="1" applyFont="1" applyFill="1" applyBorder="1"/>
    <xf numFmtId="4" fontId="6" fillId="4" borderId="1" xfId="0" quotePrefix="1" applyNumberFormat="1" applyFont="1" applyFill="1" applyBorder="1"/>
    <xf numFmtId="0" fontId="8" fillId="2" borderId="1" xfId="0" quotePrefix="1" applyNumberFormat="1" applyFont="1" applyFill="1" applyBorder="1" applyAlignment="1">
      <alignment wrapText="1"/>
    </xf>
    <xf numFmtId="0" fontId="6" fillId="9" borderId="1" xfId="0" quotePrefix="1" applyNumberFormat="1" applyFont="1" applyFill="1" applyBorder="1" applyAlignment="1">
      <alignment wrapText="1"/>
    </xf>
    <xf numFmtId="4" fontId="13" fillId="3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78"/>
  <sheetViews>
    <sheetView tabSelected="1" workbookViewId="0">
      <selection activeCell="A6" sqref="A6:BE178"/>
    </sheetView>
  </sheetViews>
  <sheetFormatPr defaultRowHeight="15" x14ac:dyDescent="0.25"/>
  <cols>
    <col min="1" max="1" width="9.85546875" style="1" customWidth="1"/>
    <col min="2" max="2" width="29.42578125" style="1" customWidth="1"/>
    <col min="3" max="3" width="14.7109375" style="1" customWidth="1"/>
    <col min="4" max="4" width="46.7109375" style="1" customWidth="1"/>
    <col min="5" max="5" width="15.7109375" style="1" bestFit="1" customWidth="1"/>
    <col min="6" max="6" width="17.85546875" style="1" customWidth="1"/>
    <col min="7" max="7" width="16.7109375" style="1" customWidth="1"/>
    <col min="8" max="8" width="20.7109375" style="1" customWidth="1"/>
    <col min="9" max="9" width="15.28515625" style="1" customWidth="1"/>
    <col min="10" max="10" width="16.42578125" style="1" customWidth="1"/>
    <col min="11" max="11" width="20.5703125" style="1" customWidth="1"/>
    <col min="12" max="12" width="14.5703125" style="1" customWidth="1"/>
    <col min="13" max="13" width="25.28515625" style="1" customWidth="1"/>
    <col min="14" max="14" width="14.5703125" style="1" customWidth="1"/>
    <col min="15" max="15" width="21.42578125" style="1" customWidth="1"/>
    <col min="16" max="16" width="17.5703125" style="1" customWidth="1"/>
    <col min="17" max="17" width="21.42578125" style="1" customWidth="1"/>
    <col min="18" max="18" width="14.7109375" style="1" bestFit="1" customWidth="1"/>
    <col min="19" max="19" width="14.5703125" style="1" customWidth="1"/>
    <col min="20" max="20" width="22.5703125" style="1" customWidth="1"/>
    <col min="21" max="21" width="14.7109375" style="1" bestFit="1" customWidth="1"/>
    <col min="22" max="25" width="14.5703125" style="1" customWidth="1"/>
    <col min="26" max="26" width="16.5703125" style="1" customWidth="1"/>
    <col min="27" max="27" width="14.5703125" style="1" customWidth="1"/>
    <col min="28" max="28" width="17.7109375" style="1" customWidth="1"/>
    <col min="29" max="29" width="20.7109375" style="1" customWidth="1"/>
    <col min="30" max="30" width="18.28515625" style="1" customWidth="1"/>
    <col min="31" max="31" width="25.5703125" style="1" customWidth="1"/>
    <col min="32" max="32" width="23.42578125" style="1" customWidth="1"/>
    <col min="33" max="33" width="17.5703125" style="1" customWidth="1"/>
    <col min="34" max="41" width="14.5703125" style="1" customWidth="1"/>
    <col min="42" max="42" width="17.5703125" style="1" customWidth="1"/>
    <col min="43" max="43" width="17.85546875" style="1" customWidth="1"/>
    <col min="44" max="46" width="14.5703125" style="1" customWidth="1"/>
    <col min="47" max="47" width="26" style="1" customWidth="1"/>
    <col min="48" max="48" width="14.5703125" style="1" customWidth="1"/>
    <col min="49" max="49" width="20" style="1" customWidth="1"/>
    <col min="50" max="57" width="14.5703125" style="1" customWidth="1"/>
    <col min="58" max="16384" width="9.140625" style="1"/>
  </cols>
  <sheetData>
    <row r="1" spans="1:57" x14ac:dyDescent="0.25">
      <c r="B1" s="2"/>
    </row>
    <row r="2" spans="1:57" x14ac:dyDescent="0.25">
      <c r="C2" s="3" t="s">
        <v>0</v>
      </c>
    </row>
    <row r="3" spans="1:57" x14ac:dyDescent="0.25">
      <c r="C3" s="4" t="s">
        <v>1</v>
      </c>
    </row>
    <row r="4" spans="1:57" x14ac:dyDescent="0.25">
      <c r="C4" s="5" t="s">
        <v>2</v>
      </c>
      <c r="F4" s="5" t="s">
        <v>3</v>
      </c>
    </row>
    <row r="6" spans="1:57" x14ac:dyDescent="0.25">
      <c r="A6" s="6" t="s">
        <v>4</v>
      </c>
      <c r="B6" s="7" t="s">
        <v>4</v>
      </c>
      <c r="C6" s="8" t="s">
        <v>4</v>
      </c>
      <c r="D6" s="8" t="s">
        <v>4</v>
      </c>
      <c r="E6" s="9" t="s">
        <v>4</v>
      </c>
      <c r="F6" s="10" t="s">
        <v>4</v>
      </c>
      <c r="G6" s="10" t="s">
        <v>4</v>
      </c>
      <c r="H6" s="10" t="s">
        <v>4</v>
      </c>
      <c r="I6" s="10" t="s">
        <v>4</v>
      </c>
      <c r="J6" s="10" t="s">
        <v>4</v>
      </c>
      <c r="K6" s="10" t="s">
        <v>4</v>
      </c>
      <c r="L6" s="10" t="s">
        <v>4</v>
      </c>
      <c r="M6" s="10" t="s">
        <v>4</v>
      </c>
      <c r="N6" s="10" t="s">
        <v>4</v>
      </c>
      <c r="O6" s="10" t="s">
        <v>4</v>
      </c>
      <c r="P6" s="10" t="s">
        <v>4</v>
      </c>
      <c r="Q6" s="10" t="s">
        <v>4</v>
      </c>
      <c r="R6" s="10" t="s">
        <v>4</v>
      </c>
      <c r="S6" s="10" t="s">
        <v>4</v>
      </c>
      <c r="T6" s="10" t="s">
        <v>4</v>
      </c>
      <c r="U6" s="10" t="s">
        <v>4</v>
      </c>
      <c r="V6" s="10" t="s">
        <v>4</v>
      </c>
      <c r="W6" s="10" t="s">
        <v>4</v>
      </c>
      <c r="X6" s="10" t="s">
        <v>4</v>
      </c>
      <c r="Y6" s="10" t="s">
        <v>4</v>
      </c>
      <c r="Z6" s="10" t="s">
        <v>4</v>
      </c>
      <c r="AA6" s="10" t="s">
        <v>4</v>
      </c>
      <c r="AB6" s="10" t="s">
        <v>4</v>
      </c>
      <c r="AC6" s="10" t="s">
        <v>4</v>
      </c>
      <c r="AD6" s="10" t="s">
        <v>4</v>
      </c>
      <c r="AE6" s="10" t="s">
        <v>4</v>
      </c>
      <c r="AF6" s="10" t="s">
        <v>4</v>
      </c>
      <c r="AG6" s="10" t="s">
        <v>4</v>
      </c>
      <c r="AH6" s="10" t="s">
        <v>4</v>
      </c>
      <c r="AI6" s="10" t="s">
        <v>4</v>
      </c>
      <c r="AJ6" s="10" t="s">
        <v>4</v>
      </c>
      <c r="AK6" s="10" t="s">
        <v>4</v>
      </c>
      <c r="AL6" s="10" t="s">
        <v>4</v>
      </c>
      <c r="AM6" s="10" t="s">
        <v>4</v>
      </c>
      <c r="AN6" s="10" t="s">
        <v>4</v>
      </c>
      <c r="AO6" s="10" t="s">
        <v>4</v>
      </c>
      <c r="AP6" s="10" t="s">
        <v>4</v>
      </c>
      <c r="AQ6" s="10" t="s">
        <v>4</v>
      </c>
      <c r="AR6" s="10" t="s">
        <v>4</v>
      </c>
      <c r="AS6" s="10" t="s">
        <v>4</v>
      </c>
      <c r="AT6" s="10" t="s">
        <v>4</v>
      </c>
      <c r="AU6" s="10" t="s">
        <v>4</v>
      </c>
      <c r="AV6" s="10" t="s">
        <v>4</v>
      </c>
      <c r="AW6" s="10" t="s">
        <v>4</v>
      </c>
      <c r="AX6" s="10" t="s">
        <v>4</v>
      </c>
      <c r="AY6" s="10" t="s">
        <v>4</v>
      </c>
      <c r="AZ6" s="10" t="s">
        <v>4</v>
      </c>
      <c r="BA6" s="10" t="s">
        <v>4</v>
      </c>
      <c r="BB6" s="10" t="s">
        <v>4</v>
      </c>
      <c r="BC6" s="10" t="s">
        <v>4</v>
      </c>
      <c r="BD6" s="10" t="s">
        <v>4</v>
      </c>
      <c r="BE6" s="10" t="s">
        <v>4</v>
      </c>
    </row>
    <row r="7" spans="1:57" x14ac:dyDescent="0.25">
      <c r="A7" s="6" t="s">
        <v>4</v>
      </c>
      <c r="B7" s="7" t="s">
        <v>4</v>
      </c>
      <c r="C7" s="11" t="s">
        <v>4</v>
      </c>
      <c r="D7" s="11" t="s">
        <v>4</v>
      </c>
      <c r="E7" s="9" t="s">
        <v>4</v>
      </c>
      <c r="F7" s="12" t="s">
        <v>5</v>
      </c>
      <c r="G7" s="13"/>
      <c r="H7" s="13"/>
      <c r="I7" s="13"/>
      <c r="J7" s="13"/>
      <c r="K7" s="13"/>
      <c r="L7" s="13"/>
      <c r="M7" s="13"/>
      <c r="N7" s="13"/>
      <c r="O7" s="13"/>
      <c r="P7" s="12" t="s">
        <v>6</v>
      </c>
      <c r="Q7" s="13"/>
      <c r="R7" s="13"/>
      <c r="S7" s="13"/>
      <c r="T7" s="13"/>
      <c r="U7" s="13"/>
      <c r="V7" s="12" t="s">
        <v>7</v>
      </c>
      <c r="W7" s="13"/>
      <c r="X7" s="13"/>
      <c r="Y7" s="13"/>
      <c r="Z7" s="12" t="s">
        <v>8</v>
      </c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</row>
    <row r="8" spans="1:57" x14ac:dyDescent="0.25">
      <c r="A8" s="14" t="s">
        <v>9</v>
      </c>
      <c r="B8" s="7" t="s">
        <v>4</v>
      </c>
      <c r="C8" s="15" t="s">
        <v>4</v>
      </c>
      <c r="D8" s="15" t="s">
        <v>4</v>
      </c>
      <c r="E8" s="9" t="s">
        <v>4</v>
      </c>
      <c r="F8" s="16" t="s">
        <v>10</v>
      </c>
      <c r="G8" s="13"/>
      <c r="H8" s="13"/>
      <c r="I8" s="13"/>
      <c r="J8" s="13"/>
      <c r="K8" s="13"/>
      <c r="L8" s="17" t="s">
        <v>4</v>
      </c>
      <c r="M8" s="18" t="s">
        <v>4</v>
      </c>
      <c r="N8" s="17" t="s">
        <v>4</v>
      </c>
      <c r="O8" s="19" t="s">
        <v>4</v>
      </c>
      <c r="P8" s="12" t="s">
        <v>1</v>
      </c>
      <c r="Q8" s="13"/>
      <c r="R8" s="13"/>
      <c r="S8" s="12" t="s">
        <v>11</v>
      </c>
      <c r="T8" s="13"/>
      <c r="U8" s="13"/>
      <c r="V8" s="20" t="s">
        <v>4</v>
      </c>
      <c r="W8" s="20" t="s">
        <v>4</v>
      </c>
      <c r="X8" s="20" t="s">
        <v>4</v>
      </c>
      <c r="Y8" s="20" t="s">
        <v>4</v>
      </c>
      <c r="Z8" s="16" t="s">
        <v>12</v>
      </c>
      <c r="AA8" s="13"/>
      <c r="AB8" s="13"/>
      <c r="AC8" s="13"/>
      <c r="AD8" s="13"/>
      <c r="AE8" s="13"/>
      <c r="AF8" s="13"/>
      <c r="AG8" s="13"/>
      <c r="AH8" s="16" t="s">
        <v>13</v>
      </c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6" t="s">
        <v>14</v>
      </c>
      <c r="AV8" s="13"/>
      <c r="AW8" s="13"/>
      <c r="AX8" s="13"/>
      <c r="AY8" s="13"/>
      <c r="AZ8" s="13"/>
      <c r="BA8" s="13"/>
      <c r="BB8" s="13"/>
      <c r="BC8" s="13"/>
      <c r="BD8" s="13"/>
      <c r="BE8" s="13"/>
    </row>
    <row r="9" spans="1:57" x14ac:dyDescent="0.25">
      <c r="A9" s="13"/>
      <c r="B9" s="21" t="s">
        <v>15</v>
      </c>
      <c r="C9" s="22" t="s">
        <v>16</v>
      </c>
      <c r="D9" s="22" t="s">
        <v>17</v>
      </c>
      <c r="E9" s="23" t="s">
        <v>18</v>
      </c>
      <c r="F9" s="16" t="s">
        <v>19</v>
      </c>
      <c r="G9" s="13"/>
      <c r="H9" s="17" t="s">
        <v>20</v>
      </c>
      <c r="I9" s="17" t="s">
        <v>21</v>
      </c>
      <c r="J9" s="17" t="s">
        <v>22</v>
      </c>
      <c r="K9" s="24" t="s">
        <v>23</v>
      </c>
      <c r="L9" s="17" t="s">
        <v>24</v>
      </c>
      <c r="M9" s="17" t="s">
        <v>25</v>
      </c>
      <c r="N9" s="17" t="s">
        <v>26</v>
      </c>
      <c r="O9" s="25" t="s">
        <v>27</v>
      </c>
      <c r="P9" s="26" t="s">
        <v>28</v>
      </c>
      <c r="Q9" s="26" t="s">
        <v>29</v>
      </c>
      <c r="R9" s="23" t="s">
        <v>28</v>
      </c>
      <c r="S9" s="26" t="s">
        <v>4</v>
      </c>
      <c r="T9" s="26" t="s">
        <v>30</v>
      </c>
      <c r="U9" s="23" t="s">
        <v>28</v>
      </c>
      <c r="V9" s="27" t="s">
        <v>31</v>
      </c>
      <c r="W9" s="13"/>
      <c r="X9" s="20" t="s">
        <v>32</v>
      </c>
      <c r="Y9" s="20" t="s">
        <v>26</v>
      </c>
      <c r="Z9" s="17" t="s">
        <v>33</v>
      </c>
      <c r="AA9" s="16" t="s">
        <v>31</v>
      </c>
      <c r="AB9" s="13"/>
      <c r="AC9" s="13"/>
      <c r="AD9" s="17" t="s">
        <v>34</v>
      </c>
      <c r="AE9" s="16" t="s">
        <v>35</v>
      </c>
      <c r="AF9" s="13"/>
      <c r="AG9" s="23" t="s">
        <v>28</v>
      </c>
      <c r="AH9" s="17" t="s">
        <v>31</v>
      </c>
      <c r="AI9" s="17" t="s">
        <v>36</v>
      </c>
      <c r="AJ9" s="17" t="s">
        <v>31</v>
      </c>
      <c r="AK9" s="17" t="s">
        <v>37</v>
      </c>
      <c r="AL9" s="16" t="s">
        <v>31</v>
      </c>
      <c r="AM9" s="13"/>
      <c r="AN9" s="13"/>
      <c r="AO9" s="13"/>
      <c r="AP9" s="13"/>
      <c r="AQ9" s="13"/>
      <c r="AR9" s="13"/>
      <c r="AS9" s="13"/>
      <c r="AT9" s="23" t="s">
        <v>28</v>
      </c>
      <c r="AU9" s="17" t="s">
        <v>38</v>
      </c>
      <c r="AV9" s="17" t="s">
        <v>39</v>
      </c>
      <c r="AW9" s="17" t="s">
        <v>40</v>
      </c>
      <c r="AX9" s="17" t="s">
        <v>41</v>
      </c>
      <c r="AY9" s="17" t="s">
        <v>42</v>
      </c>
      <c r="AZ9" s="17" t="s">
        <v>43</v>
      </c>
      <c r="BA9" s="17" t="s">
        <v>44</v>
      </c>
      <c r="BB9" s="17" t="s">
        <v>45</v>
      </c>
      <c r="BC9" s="17" t="s">
        <v>46</v>
      </c>
      <c r="BD9" s="17" t="s">
        <v>47</v>
      </c>
      <c r="BE9" s="23" t="s">
        <v>48</v>
      </c>
    </row>
    <row r="10" spans="1:57" x14ac:dyDescent="0.25">
      <c r="A10" s="6" t="s">
        <v>4</v>
      </c>
      <c r="B10" s="7" t="s">
        <v>4</v>
      </c>
      <c r="C10" s="11" t="s">
        <v>4</v>
      </c>
      <c r="D10" s="11" t="s">
        <v>4</v>
      </c>
      <c r="E10" s="9" t="s">
        <v>4</v>
      </c>
      <c r="F10" s="17" t="s">
        <v>49</v>
      </c>
      <c r="G10" s="17" t="s">
        <v>50</v>
      </c>
      <c r="H10" s="17" t="s">
        <v>51</v>
      </c>
      <c r="I10" s="17" t="s">
        <v>52</v>
      </c>
      <c r="J10" s="17" t="s">
        <v>1</v>
      </c>
      <c r="K10" s="24" t="s">
        <v>53</v>
      </c>
      <c r="L10" s="17" t="s">
        <v>54</v>
      </c>
      <c r="M10" s="17" t="s">
        <v>55</v>
      </c>
      <c r="N10" s="17" t="s">
        <v>53</v>
      </c>
      <c r="O10" s="25" t="s">
        <v>56</v>
      </c>
      <c r="P10" s="26" t="s">
        <v>57</v>
      </c>
      <c r="Q10" s="26" t="s">
        <v>58</v>
      </c>
      <c r="R10" s="23" t="s">
        <v>1</v>
      </c>
      <c r="S10" s="26" t="s">
        <v>11</v>
      </c>
      <c r="T10" s="26" t="s">
        <v>59</v>
      </c>
      <c r="U10" s="23" t="s">
        <v>11</v>
      </c>
      <c r="V10" s="20" t="s">
        <v>60</v>
      </c>
      <c r="W10" s="20" t="s">
        <v>61</v>
      </c>
      <c r="X10" s="20" t="s">
        <v>62</v>
      </c>
      <c r="Y10" s="20" t="s">
        <v>63</v>
      </c>
      <c r="Z10" s="17" t="s">
        <v>64</v>
      </c>
      <c r="AA10" s="16" t="s">
        <v>65</v>
      </c>
      <c r="AB10" s="13"/>
      <c r="AC10" s="13"/>
      <c r="AD10" s="17" t="s">
        <v>66</v>
      </c>
      <c r="AE10" s="17" t="s">
        <v>67</v>
      </c>
      <c r="AF10" s="17" t="s">
        <v>68</v>
      </c>
      <c r="AG10" s="9" t="s">
        <v>69</v>
      </c>
      <c r="AH10" s="17" t="s">
        <v>70</v>
      </c>
      <c r="AI10" s="17" t="s">
        <v>71</v>
      </c>
      <c r="AJ10" s="17" t="s">
        <v>72</v>
      </c>
      <c r="AK10" s="17" t="s">
        <v>70</v>
      </c>
      <c r="AL10" s="17" t="s">
        <v>73</v>
      </c>
      <c r="AM10" s="17" t="s">
        <v>74</v>
      </c>
      <c r="AN10" s="17" t="s">
        <v>75</v>
      </c>
      <c r="AO10" s="17" t="s">
        <v>76</v>
      </c>
      <c r="AP10" s="16" t="s">
        <v>77</v>
      </c>
      <c r="AQ10" s="13"/>
      <c r="AR10" s="17" t="s">
        <v>78</v>
      </c>
      <c r="AS10" s="17" t="s">
        <v>79</v>
      </c>
      <c r="AT10" s="9" t="s">
        <v>80</v>
      </c>
      <c r="AU10" s="17" t="s">
        <v>81</v>
      </c>
      <c r="AV10" s="17" t="s">
        <v>4</v>
      </c>
      <c r="AW10" s="17" t="s">
        <v>82</v>
      </c>
      <c r="AX10" s="17" t="s">
        <v>83</v>
      </c>
      <c r="AY10" s="17" t="s">
        <v>84</v>
      </c>
      <c r="AZ10" s="17" t="s">
        <v>85</v>
      </c>
      <c r="BA10" s="17" t="s">
        <v>86</v>
      </c>
      <c r="BB10" s="17" t="s">
        <v>87</v>
      </c>
      <c r="BC10" s="17" t="s">
        <v>88</v>
      </c>
      <c r="BD10" s="17" t="s">
        <v>89</v>
      </c>
      <c r="BE10" s="23" t="s">
        <v>90</v>
      </c>
    </row>
    <row r="11" spans="1:57" x14ac:dyDescent="0.25">
      <c r="A11" s="28" t="s">
        <v>4</v>
      </c>
      <c r="B11" s="7" t="s">
        <v>4</v>
      </c>
      <c r="C11" s="11" t="s">
        <v>4</v>
      </c>
      <c r="D11" s="11" t="s">
        <v>4</v>
      </c>
      <c r="E11" s="9" t="s">
        <v>4</v>
      </c>
      <c r="F11" s="18" t="s">
        <v>4</v>
      </c>
      <c r="G11" s="18" t="s">
        <v>4</v>
      </c>
      <c r="H11" s="18" t="s">
        <v>4</v>
      </c>
      <c r="I11" s="18" t="s">
        <v>4</v>
      </c>
      <c r="J11" s="18" t="s">
        <v>4</v>
      </c>
      <c r="K11" s="24" t="s">
        <v>91</v>
      </c>
      <c r="L11" s="17" t="s">
        <v>11</v>
      </c>
      <c r="M11" s="17" t="s">
        <v>92</v>
      </c>
      <c r="N11" s="17" t="s">
        <v>93</v>
      </c>
      <c r="O11" s="19" t="s">
        <v>4</v>
      </c>
      <c r="P11" s="26" t="s">
        <v>1</v>
      </c>
      <c r="Q11" s="26" t="s">
        <v>94</v>
      </c>
      <c r="R11" s="9" t="s">
        <v>4</v>
      </c>
      <c r="S11" s="29" t="s">
        <v>4</v>
      </c>
      <c r="T11" s="26" t="s">
        <v>95</v>
      </c>
      <c r="U11" s="9" t="s">
        <v>4</v>
      </c>
      <c r="V11" s="30" t="s">
        <v>4</v>
      </c>
      <c r="W11" s="30" t="s">
        <v>4</v>
      </c>
      <c r="X11" s="30" t="s">
        <v>4</v>
      </c>
      <c r="Y11" s="20" t="s">
        <v>96</v>
      </c>
      <c r="Z11" s="17" t="s">
        <v>97</v>
      </c>
      <c r="AA11" s="17" t="s">
        <v>98</v>
      </c>
      <c r="AB11" s="17" t="s">
        <v>99</v>
      </c>
      <c r="AC11" s="17" t="s">
        <v>100</v>
      </c>
      <c r="AD11" s="17" t="s">
        <v>101</v>
      </c>
      <c r="AE11" s="17" t="s">
        <v>102</v>
      </c>
      <c r="AF11" s="17" t="s">
        <v>103</v>
      </c>
      <c r="AG11" s="9" t="s">
        <v>104</v>
      </c>
      <c r="AH11" s="17" t="s">
        <v>105</v>
      </c>
      <c r="AI11" s="17" t="s">
        <v>4</v>
      </c>
      <c r="AJ11" s="17" t="s">
        <v>4</v>
      </c>
      <c r="AK11" s="17" t="s">
        <v>106</v>
      </c>
      <c r="AL11" s="17" t="s">
        <v>4</v>
      </c>
      <c r="AM11" s="17" t="s">
        <v>107</v>
      </c>
      <c r="AN11" s="17" t="s">
        <v>108</v>
      </c>
      <c r="AO11" s="17" t="s">
        <v>109</v>
      </c>
      <c r="AP11" s="17" t="s">
        <v>4</v>
      </c>
      <c r="AQ11" s="17" t="s">
        <v>110</v>
      </c>
      <c r="AR11" s="17" t="s">
        <v>4</v>
      </c>
      <c r="AS11" s="17" t="s">
        <v>111</v>
      </c>
      <c r="AT11" s="9" t="s">
        <v>112</v>
      </c>
      <c r="AU11" s="17" t="s">
        <v>113</v>
      </c>
      <c r="AV11" s="17" t="s">
        <v>4</v>
      </c>
      <c r="AW11" s="17" t="s">
        <v>114</v>
      </c>
      <c r="AX11" s="17" t="s">
        <v>115</v>
      </c>
      <c r="AY11" s="17" t="s">
        <v>116</v>
      </c>
      <c r="AZ11" s="17" t="s">
        <v>117</v>
      </c>
      <c r="BA11" s="17" t="s">
        <v>118</v>
      </c>
      <c r="BB11" s="17" t="s">
        <v>119</v>
      </c>
      <c r="BC11" s="17" t="s">
        <v>120</v>
      </c>
      <c r="BD11" s="17" t="s">
        <v>4</v>
      </c>
      <c r="BE11" s="23" t="s">
        <v>121</v>
      </c>
    </row>
    <row r="12" spans="1:57" x14ac:dyDescent="0.25">
      <c r="A12" s="28" t="s">
        <v>4</v>
      </c>
      <c r="B12" s="7" t="s">
        <v>4</v>
      </c>
      <c r="C12" s="11" t="s">
        <v>4</v>
      </c>
      <c r="D12" s="8" t="s">
        <v>4</v>
      </c>
      <c r="E12" s="9" t="s">
        <v>4</v>
      </c>
      <c r="F12" s="17" t="s">
        <v>122</v>
      </c>
      <c r="G12" s="17" t="s">
        <v>123</v>
      </c>
      <c r="H12" s="17" t="s">
        <v>124</v>
      </c>
      <c r="I12" s="17" t="s">
        <v>125</v>
      </c>
      <c r="J12" s="17" t="s">
        <v>126</v>
      </c>
      <c r="K12" s="24" t="s">
        <v>127</v>
      </c>
      <c r="L12" s="17" t="s">
        <v>128</v>
      </c>
      <c r="M12" s="17" t="s">
        <v>129</v>
      </c>
      <c r="N12" s="17" t="s">
        <v>130</v>
      </c>
      <c r="O12" s="31" t="s">
        <v>131</v>
      </c>
      <c r="P12" s="26" t="s">
        <v>132</v>
      </c>
      <c r="Q12" s="32" t="s">
        <v>133</v>
      </c>
      <c r="R12" s="23" t="s">
        <v>134</v>
      </c>
      <c r="S12" s="26" t="s">
        <v>128</v>
      </c>
      <c r="T12" s="32" t="s">
        <v>135</v>
      </c>
      <c r="U12" s="23" t="s">
        <v>136</v>
      </c>
      <c r="V12" s="20" t="s">
        <v>137</v>
      </c>
      <c r="W12" s="20" t="s">
        <v>138</v>
      </c>
      <c r="X12" s="20" t="s">
        <v>139</v>
      </c>
      <c r="Y12" s="20" t="s">
        <v>140</v>
      </c>
      <c r="Z12" s="17" t="s">
        <v>141</v>
      </c>
      <c r="AA12" s="17" t="s">
        <v>142</v>
      </c>
      <c r="AB12" s="17" t="s">
        <v>143</v>
      </c>
      <c r="AC12" s="17" t="s">
        <v>144</v>
      </c>
      <c r="AD12" s="17" t="s">
        <v>145</v>
      </c>
      <c r="AE12" s="17" t="s">
        <v>146</v>
      </c>
      <c r="AF12" s="17" t="s">
        <v>147</v>
      </c>
      <c r="AG12" s="23" t="s">
        <v>148</v>
      </c>
      <c r="AH12" s="17" t="s">
        <v>149</v>
      </c>
      <c r="AI12" s="17" t="s">
        <v>150</v>
      </c>
      <c r="AJ12" s="17" t="s">
        <v>151</v>
      </c>
      <c r="AK12" s="17" t="s">
        <v>152</v>
      </c>
      <c r="AL12" s="17" t="s">
        <v>153</v>
      </c>
      <c r="AM12" s="17" t="s">
        <v>154</v>
      </c>
      <c r="AN12" s="17" t="s">
        <v>155</v>
      </c>
      <c r="AO12" s="17" t="s">
        <v>156</v>
      </c>
      <c r="AP12" s="17" t="s">
        <v>157</v>
      </c>
      <c r="AQ12" s="17" t="s">
        <v>158</v>
      </c>
      <c r="AR12" s="17" t="s">
        <v>159</v>
      </c>
      <c r="AS12" s="17" t="s">
        <v>160</v>
      </c>
      <c r="AT12" s="23" t="s">
        <v>161</v>
      </c>
      <c r="AU12" s="17" t="s">
        <v>162</v>
      </c>
      <c r="AV12" s="17" t="s">
        <v>163</v>
      </c>
      <c r="AW12" s="17" t="s">
        <v>164</v>
      </c>
      <c r="AX12" s="17" t="s">
        <v>165</v>
      </c>
      <c r="AY12" s="17" t="s">
        <v>166</v>
      </c>
      <c r="AZ12" s="17" t="s">
        <v>167</v>
      </c>
      <c r="BA12" s="17" t="s">
        <v>168</v>
      </c>
      <c r="BB12" s="17" t="s">
        <v>169</v>
      </c>
      <c r="BC12" s="17" t="s">
        <v>170</v>
      </c>
      <c r="BD12" s="17" t="s">
        <v>171</v>
      </c>
      <c r="BE12" s="23" t="s">
        <v>172</v>
      </c>
    </row>
    <row r="13" spans="1:57" x14ac:dyDescent="0.25">
      <c r="A13" s="33" t="s">
        <v>173</v>
      </c>
      <c r="B13" s="13"/>
      <c r="C13" s="13"/>
      <c r="D13" s="13"/>
      <c r="E13" s="29" t="s">
        <v>4</v>
      </c>
      <c r="F13" s="34" t="s">
        <v>4</v>
      </c>
      <c r="G13" s="34" t="s">
        <v>4</v>
      </c>
      <c r="H13" s="34" t="s">
        <v>4</v>
      </c>
      <c r="I13" s="34" t="s">
        <v>4</v>
      </c>
      <c r="J13" s="34" t="s">
        <v>4</v>
      </c>
      <c r="K13" s="34" t="s">
        <v>4</v>
      </c>
      <c r="L13" s="34" t="s">
        <v>4</v>
      </c>
      <c r="M13" s="34" t="s">
        <v>4</v>
      </c>
      <c r="N13" s="34" t="s">
        <v>4</v>
      </c>
      <c r="O13" s="34" t="s">
        <v>4</v>
      </c>
      <c r="P13" s="34" t="s">
        <v>4</v>
      </c>
      <c r="Q13" s="34" t="s">
        <v>4</v>
      </c>
      <c r="R13" s="34" t="s">
        <v>4</v>
      </c>
      <c r="S13" s="34" t="s">
        <v>4</v>
      </c>
      <c r="T13" s="34" t="s">
        <v>4</v>
      </c>
      <c r="U13" s="34" t="s">
        <v>4</v>
      </c>
      <c r="V13" s="34" t="s">
        <v>4</v>
      </c>
      <c r="W13" s="34" t="s">
        <v>4</v>
      </c>
      <c r="X13" s="34" t="s">
        <v>4</v>
      </c>
      <c r="Y13" s="34" t="s">
        <v>4</v>
      </c>
      <c r="Z13" s="34" t="s">
        <v>4</v>
      </c>
      <c r="AA13" s="34" t="s">
        <v>4</v>
      </c>
      <c r="AB13" s="34" t="s">
        <v>4</v>
      </c>
      <c r="AC13" s="34" t="s">
        <v>4</v>
      </c>
      <c r="AD13" s="34" t="s">
        <v>4</v>
      </c>
      <c r="AE13" s="34" t="s">
        <v>4</v>
      </c>
      <c r="AF13" s="34" t="s">
        <v>4</v>
      </c>
      <c r="AG13" s="34" t="s">
        <v>4</v>
      </c>
      <c r="AH13" s="34" t="s">
        <v>4</v>
      </c>
      <c r="AI13" s="34" t="s">
        <v>4</v>
      </c>
      <c r="AJ13" s="34" t="s">
        <v>4</v>
      </c>
      <c r="AK13" s="34" t="s">
        <v>4</v>
      </c>
      <c r="AL13" s="34" t="s">
        <v>4</v>
      </c>
      <c r="AM13" s="34" t="s">
        <v>4</v>
      </c>
      <c r="AN13" s="34" t="s">
        <v>4</v>
      </c>
      <c r="AO13" s="34" t="s">
        <v>4</v>
      </c>
      <c r="AP13" s="34" t="s">
        <v>4</v>
      </c>
      <c r="AQ13" s="34" t="s">
        <v>4</v>
      </c>
      <c r="AR13" s="34" t="s">
        <v>4</v>
      </c>
      <c r="AS13" s="34" t="s">
        <v>4</v>
      </c>
      <c r="AT13" s="34" t="s">
        <v>4</v>
      </c>
      <c r="AU13" s="34" t="s">
        <v>4</v>
      </c>
      <c r="AV13" s="34" t="s">
        <v>4</v>
      </c>
      <c r="AW13" s="34" t="s">
        <v>4</v>
      </c>
      <c r="AX13" s="34" t="s">
        <v>4</v>
      </c>
      <c r="AY13" s="34" t="s">
        <v>4</v>
      </c>
      <c r="AZ13" s="34" t="s">
        <v>4</v>
      </c>
      <c r="BA13" s="34" t="s">
        <v>4</v>
      </c>
      <c r="BB13" s="34" t="s">
        <v>4</v>
      </c>
      <c r="BC13" s="34" t="s">
        <v>4</v>
      </c>
      <c r="BD13" s="34" t="s">
        <v>4</v>
      </c>
      <c r="BE13" s="34" t="s">
        <v>4</v>
      </c>
    </row>
    <row r="14" spans="1:57" x14ac:dyDescent="0.25">
      <c r="A14" s="35" t="s">
        <v>174</v>
      </c>
      <c r="B14" s="13"/>
      <c r="C14" s="13"/>
      <c r="D14" s="13"/>
      <c r="E14" s="29" t="s">
        <v>4</v>
      </c>
      <c r="F14" s="34" t="s">
        <v>4</v>
      </c>
      <c r="G14" s="34" t="s">
        <v>4</v>
      </c>
      <c r="H14" s="34" t="s">
        <v>4</v>
      </c>
      <c r="I14" s="34" t="s">
        <v>4</v>
      </c>
      <c r="J14" s="34" t="s">
        <v>4</v>
      </c>
      <c r="K14" s="34" t="s">
        <v>4</v>
      </c>
      <c r="L14" s="34" t="s">
        <v>4</v>
      </c>
      <c r="M14" s="34" t="s">
        <v>4</v>
      </c>
      <c r="N14" s="34" t="s">
        <v>4</v>
      </c>
      <c r="O14" s="34" t="s">
        <v>4</v>
      </c>
      <c r="P14" s="34" t="s">
        <v>4</v>
      </c>
      <c r="Q14" s="34" t="s">
        <v>4</v>
      </c>
      <c r="R14" s="34" t="s">
        <v>4</v>
      </c>
      <c r="S14" s="34" t="s">
        <v>4</v>
      </c>
      <c r="T14" s="34" t="s">
        <v>4</v>
      </c>
      <c r="U14" s="34" t="s">
        <v>4</v>
      </c>
      <c r="V14" s="34" t="s">
        <v>4</v>
      </c>
      <c r="W14" s="34" t="s">
        <v>4</v>
      </c>
      <c r="X14" s="34" t="s">
        <v>4</v>
      </c>
      <c r="Y14" s="34" t="s">
        <v>4</v>
      </c>
      <c r="Z14" s="34" t="s">
        <v>4</v>
      </c>
      <c r="AA14" s="34" t="s">
        <v>4</v>
      </c>
      <c r="AB14" s="34" t="s">
        <v>4</v>
      </c>
      <c r="AC14" s="34" t="s">
        <v>4</v>
      </c>
      <c r="AD14" s="34" t="s">
        <v>4</v>
      </c>
      <c r="AE14" s="34" t="s">
        <v>4</v>
      </c>
      <c r="AF14" s="34" t="s">
        <v>4</v>
      </c>
      <c r="AG14" s="34" t="s">
        <v>4</v>
      </c>
      <c r="AH14" s="34" t="s">
        <v>4</v>
      </c>
      <c r="AI14" s="34" t="s">
        <v>4</v>
      </c>
      <c r="AJ14" s="34" t="s">
        <v>4</v>
      </c>
      <c r="AK14" s="34" t="s">
        <v>4</v>
      </c>
      <c r="AL14" s="34" t="s">
        <v>4</v>
      </c>
      <c r="AM14" s="34" t="s">
        <v>4</v>
      </c>
      <c r="AN14" s="34" t="s">
        <v>4</v>
      </c>
      <c r="AO14" s="34" t="s">
        <v>4</v>
      </c>
      <c r="AP14" s="34" t="s">
        <v>4</v>
      </c>
      <c r="AQ14" s="34" t="s">
        <v>4</v>
      </c>
      <c r="AR14" s="34" t="s">
        <v>4</v>
      </c>
      <c r="AS14" s="34" t="s">
        <v>4</v>
      </c>
      <c r="AT14" s="34" t="s">
        <v>4</v>
      </c>
      <c r="AU14" s="34" t="s">
        <v>4</v>
      </c>
      <c r="AV14" s="34" t="s">
        <v>4</v>
      </c>
      <c r="AW14" s="34" t="s">
        <v>4</v>
      </c>
      <c r="AX14" s="34" t="s">
        <v>4</v>
      </c>
      <c r="AY14" s="34" t="s">
        <v>4</v>
      </c>
      <c r="AZ14" s="34" t="s">
        <v>4</v>
      </c>
      <c r="BA14" s="34" t="s">
        <v>4</v>
      </c>
      <c r="BB14" s="34" t="s">
        <v>4</v>
      </c>
      <c r="BC14" s="34" t="s">
        <v>4</v>
      </c>
      <c r="BD14" s="34" t="s">
        <v>4</v>
      </c>
      <c r="BE14" s="34" t="s">
        <v>4</v>
      </c>
    </row>
    <row r="15" spans="1:57" x14ac:dyDescent="0.25">
      <c r="A15" s="36" t="s">
        <v>175</v>
      </c>
      <c r="B15" s="37" t="s">
        <v>176</v>
      </c>
      <c r="C15" s="38" t="s">
        <v>177</v>
      </c>
      <c r="D15" s="38" t="s">
        <v>178</v>
      </c>
      <c r="E15" s="39">
        <v>0</v>
      </c>
      <c r="F15" s="40">
        <v>95769499.819999993</v>
      </c>
      <c r="G15" s="40">
        <v>0</v>
      </c>
      <c r="H15" s="40">
        <v>0</v>
      </c>
      <c r="I15" s="40">
        <v>0</v>
      </c>
      <c r="J15" s="40">
        <v>0</v>
      </c>
      <c r="K15" s="41">
        <f>F15+G15+H15+I15+J15</f>
        <v>95769499.819999993</v>
      </c>
      <c r="L15" s="40">
        <v>0</v>
      </c>
      <c r="M15" s="40">
        <v>0</v>
      </c>
      <c r="N15" s="40">
        <v>0</v>
      </c>
      <c r="O15" s="41">
        <f>K15+L15+M15+N15</f>
        <v>95769499.819999993</v>
      </c>
      <c r="P15" s="41">
        <v>95769499.819999993</v>
      </c>
      <c r="Q15" s="40">
        <v>0</v>
      </c>
      <c r="R15" s="42">
        <v>95769499.819999993</v>
      </c>
      <c r="S15" s="41">
        <v>0</v>
      </c>
      <c r="T15" s="40">
        <v>0</v>
      </c>
      <c r="U15" s="42">
        <v>0</v>
      </c>
      <c r="V15" s="40">
        <v>95769499.819999993</v>
      </c>
      <c r="W15" s="40">
        <v>0</v>
      </c>
      <c r="X15" s="40">
        <v>0</v>
      </c>
      <c r="Y15" s="40">
        <v>0</v>
      </c>
      <c r="Z15" s="40">
        <v>0</v>
      </c>
      <c r="AA15" s="40">
        <v>92533832.790000007</v>
      </c>
      <c r="AB15" s="40">
        <v>2289386.48</v>
      </c>
      <c r="AC15" s="40">
        <v>946280.55</v>
      </c>
      <c r="AD15" s="40">
        <v>0</v>
      </c>
      <c r="AE15" s="40">
        <v>0</v>
      </c>
      <c r="AF15" s="40">
        <v>0</v>
      </c>
      <c r="AG15" s="41">
        <f>Z15+AA15+AB15+AC15+AD15+AE15+AF15</f>
        <v>95769499.820000008</v>
      </c>
      <c r="AH15" s="40"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v>0</v>
      </c>
      <c r="AQ15" s="40">
        <v>0</v>
      </c>
      <c r="AR15" s="40">
        <v>0</v>
      </c>
      <c r="AS15" s="40">
        <v>0</v>
      </c>
      <c r="AT15" s="41">
        <f>AH15+AI15+AJ15+AK15+AL15+AM15+AN15+AO15+AP15+AQ15+AR15+AS15</f>
        <v>0</v>
      </c>
      <c r="AU15" s="40">
        <v>0</v>
      </c>
      <c r="AV15" s="40">
        <v>0</v>
      </c>
      <c r="AW15" s="40">
        <v>0</v>
      </c>
      <c r="AX15" s="40">
        <v>0</v>
      </c>
      <c r="AY15" s="40">
        <v>0</v>
      </c>
      <c r="AZ15" s="40">
        <v>0</v>
      </c>
      <c r="BA15" s="40">
        <v>0</v>
      </c>
      <c r="BB15" s="40">
        <v>0</v>
      </c>
      <c r="BC15" s="40">
        <v>0</v>
      </c>
      <c r="BD15" s="40">
        <v>0</v>
      </c>
      <c r="BE15" s="41">
        <f>AU15+AV15+AW15+AX15+AY15+AZ15+BA15+BB15+BC15+BD15</f>
        <v>0</v>
      </c>
    </row>
    <row r="16" spans="1:57" x14ac:dyDescent="0.25">
      <c r="A16" s="13"/>
      <c r="B16" s="37" t="s">
        <v>179</v>
      </c>
      <c r="C16" s="38" t="s">
        <v>180</v>
      </c>
      <c r="D16" s="38" t="s">
        <v>181</v>
      </c>
      <c r="E16" s="40">
        <v>34142098.700000003</v>
      </c>
      <c r="F16" s="40">
        <v>9488891.0600000005</v>
      </c>
      <c r="G16" s="40">
        <v>0</v>
      </c>
      <c r="H16" s="40">
        <v>0</v>
      </c>
      <c r="I16" s="40">
        <v>0</v>
      </c>
      <c r="J16" s="40">
        <v>0</v>
      </c>
      <c r="K16" s="41">
        <f>F16+G16+H16+I16+J16</f>
        <v>9488891.0600000005</v>
      </c>
      <c r="L16" s="40">
        <v>24653207.640000001</v>
      </c>
      <c r="M16" s="40">
        <v>0</v>
      </c>
      <c r="N16" s="40">
        <v>0</v>
      </c>
      <c r="O16" s="41">
        <f>K16+L16+M16+N16</f>
        <v>34142098.700000003</v>
      </c>
      <c r="P16" s="41">
        <v>9488891.0600000005</v>
      </c>
      <c r="Q16" s="40">
        <v>0</v>
      </c>
      <c r="R16" s="42">
        <v>9488891.0600000005</v>
      </c>
      <c r="S16" s="41">
        <v>24653207.640000001</v>
      </c>
      <c r="T16" s="40">
        <v>0</v>
      </c>
      <c r="U16" s="42">
        <v>24653207.640000001</v>
      </c>
      <c r="V16" s="40">
        <v>9488891.0600000005</v>
      </c>
      <c r="W16" s="40">
        <v>0</v>
      </c>
      <c r="X16" s="40">
        <v>0</v>
      </c>
      <c r="Y16" s="40">
        <v>0</v>
      </c>
      <c r="Z16" s="40">
        <v>0</v>
      </c>
      <c r="AA16" s="40">
        <v>9259554.9499999993</v>
      </c>
      <c r="AB16" s="40">
        <v>62105.5</v>
      </c>
      <c r="AC16" s="40">
        <v>167230.60999999999</v>
      </c>
      <c r="AD16" s="40">
        <v>0</v>
      </c>
      <c r="AE16" s="40">
        <v>0</v>
      </c>
      <c r="AF16" s="40">
        <v>0</v>
      </c>
      <c r="AG16" s="41">
        <f>Z16+AA16+AB16+AC16+AD16+AE16+AF16</f>
        <v>9488891.0599999987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  <c r="AR16" s="40">
        <v>0</v>
      </c>
      <c r="AS16" s="40">
        <v>0</v>
      </c>
      <c r="AT16" s="41">
        <f>AH16+AI16+AJ16+AK16+AL16+AM16+AN16+AO16+AP16+AQ16+AR16+AS16</f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1">
        <f>AU16+AV16+AW16+AX16+AY16+AZ16+BA16+BB16+BC16+BD16</f>
        <v>0</v>
      </c>
    </row>
    <row r="17" spans="1:57" x14ac:dyDescent="0.25">
      <c r="A17" s="13"/>
      <c r="B17" s="28" t="s">
        <v>182</v>
      </c>
      <c r="C17" s="22" t="s">
        <v>183</v>
      </c>
      <c r="D17" s="22" t="s">
        <v>184</v>
      </c>
      <c r="E17" s="42">
        <f>E16</f>
        <v>34142098.700000003</v>
      </c>
      <c r="F17" s="41">
        <v>105258390.88</v>
      </c>
      <c r="G17" s="41">
        <v>0</v>
      </c>
      <c r="H17" s="41">
        <v>0</v>
      </c>
      <c r="I17" s="41">
        <v>0</v>
      </c>
      <c r="J17" s="41">
        <v>0</v>
      </c>
      <c r="K17" s="41">
        <f>F17+G17+H17+I17+J17</f>
        <v>105258390.88</v>
      </c>
      <c r="L17" s="41">
        <v>24653207.640000001</v>
      </c>
      <c r="M17" s="41">
        <v>0</v>
      </c>
      <c r="N17" s="41">
        <v>0</v>
      </c>
      <c r="O17" s="41">
        <f>K17+L17+M17+N17</f>
        <v>129911598.52</v>
      </c>
      <c r="P17" s="41">
        <v>105258390.88</v>
      </c>
      <c r="Q17" s="41">
        <v>0</v>
      </c>
      <c r="R17" s="42">
        <v>105258390.88</v>
      </c>
      <c r="S17" s="41">
        <v>24653207.640000001</v>
      </c>
      <c r="T17" s="41">
        <v>0</v>
      </c>
      <c r="U17" s="42">
        <v>24653207.640000001</v>
      </c>
      <c r="V17" s="41">
        <v>105258390.88</v>
      </c>
      <c r="W17" s="41">
        <v>0</v>
      </c>
      <c r="X17" s="41">
        <v>0</v>
      </c>
      <c r="Y17" s="41">
        <v>0</v>
      </c>
      <c r="Z17" s="41">
        <v>0</v>
      </c>
      <c r="AA17" s="41">
        <v>101793387.73999999</v>
      </c>
      <c r="AB17" s="41">
        <v>2351491.98</v>
      </c>
      <c r="AC17" s="41">
        <v>1113511.1599999999</v>
      </c>
      <c r="AD17" s="41">
        <v>0</v>
      </c>
      <c r="AE17" s="41">
        <v>0</v>
      </c>
      <c r="AF17" s="41">
        <v>0</v>
      </c>
      <c r="AG17" s="41">
        <f>Z17+AA17+AB17+AC17+AD17+AE17+AF17</f>
        <v>105258390.88</v>
      </c>
      <c r="AH17" s="41">
        <v>0</v>
      </c>
      <c r="AI17" s="41">
        <v>0</v>
      </c>
      <c r="AJ17" s="41">
        <v>0</v>
      </c>
      <c r="AK17" s="41">
        <v>0</v>
      </c>
      <c r="AL17" s="41">
        <v>0</v>
      </c>
      <c r="AM17" s="41">
        <v>0</v>
      </c>
      <c r="AN17" s="41">
        <v>0</v>
      </c>
      <c r="AO17" s="41">
        <v>0</v>
      </c>
      <c r="AP17" s="41">
        <v>0</v>
      </c>
      <c r="AQ17" s="41">
        <v>0</v>
      </c>
      <c r="AR17" s="41">
        <v>0</v>
      </c>
      <c r="AS17" s="41">
        <v>0</v>
      </c>
      <c r="AT17" s="41">
        <f>AH17+AI17+AJ17+AK17+AL17+AM17+AN17+AO17+AP17+AQ17+AR17+AS17</f>
        <v>0</v>
      </c>
      <c r="AU17" s="41">
        <v>0</v>
      </c>
      <c r="AV17" s="41">
        <v>0</v>
      </c>
      <c r="AW17" s="41">
        <v>0</v>
      </c>
      <c r="AX17" s="41">
        <v>0</v>
      </c>
      <c r="AY17" s="41">
        <v>0</v>
      </c>
      <c r="AZ17" s="41">
        <v>0</v>
      </c>
      <c r="BA17" s="41">
        <v>0</v>
      </c>
      <c r="BB17" s="41">
        <v>0</v>
      </c>
      <c r="BC17" s="41">
        <v>0</v>
      </c>
      <c r="BD17" s="41">
        <v>0</v>
      </c>
      <c r="BE17" s="41">
        <f>AU17+AV17+AW17+AX17+AY17+AZ17+BA17+BB17+BC17+BD17</f>
        <v>0</v>
      </c>
    </row>
    <row r="18" spans="1:57" x14ac:dyDescent="0.25">
      <c r="A18" s="36" t="s">
        <v>185</v>
      </c>
      <c r="B18" s="37" t="s">
        <v>176</v>
      </c>
      <c r="C18" s="38" t="s">
        <v>186</v>
      </c>
      <c r="D18" s="38" t="s">
        <v>187</v>
      </c>
      <c r="E18" s="39">
        <v>0</v>
      </c>
      <c r="F18" s="40">
        <v>0</v>
      </c>
      <c r="G18" s="40">
        <v>39919643.270000003</v>
      </c>
      <c r="H18" s="40">
        <v>0</v>
      </c>
      <c r="I18" s="40">
        <v>0</v>
      </c>
      <c r="J18" s="40">
        <v>0</v>
      </c>
      <c r="K18" s="41">
        <f>F18+G18+H18+I18+J18</f>
        <v>39919643.270000003</v>
      </c>
      <c r="L18" s="40">
        <v>13402083.25</v>
      </c>
      <c r="M18" s="40">
        <v>0</v>
      </c>
      <c r="N18" s="40">
        <v>0</v>
      </c>
      <c r="O18" s="41">
        <f>K18+L18+M18+N18</f>
        <v>53321726.520000003</v>
      </c>
      <c r="P18" s="41">
        <v>39919643.270000003</v>
      </c>
      <c r="Q18" s="40">
        <v>0</v>
      </c>
      <c r="R18" s="42">
        <v>39919643.270000003</v>
      </c>
      <c r="S18" s="41">
        <v>13402083.25</v>
      </c>
      <c r="T18" s="40">
        <v>0</v>
      </c>
      <c r="U18" s="42">
        <v>13402083.25</v>
      </c>
      <c r="V18" s="40">
        <v>0</v>
      </c>
      <c r="W18" s="40">
        <v>39919643.270000003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1">
        <f>Z18+AA18+AB18+AC18+AD18+AE18+AF18</f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0</v>
      </c>
      <c r="AM18" s="40">
        <v>0</v>
      </c>
      <c r="AN18" s="40">
        <v>39919643.270000003</v>
      </c>
      <c r="AO18" s="40">
        <v>0</v>
      </c>
      <c r="AP18" s="40">
        <v>0</v>
      </c>
      <c r="AQ18" s="40">
        <v>0</v>
      </c>
      <c r="AR18" s="40">
        <v>0</v>
      </c>
      <c r="AS18" s="40">
        <v>0</v>
      </c>
      <c r="AT18" s="41">
        <f>AH18+AI18+AJ18+AK18+AL18+AM18+AN18+AO18+AP18+AQ18+AR18+AS18</f>
        <v>39919643.270000003</v>
      </c>
      <c r="AU18" s="40">
        <v>0</v>
      </c>
      <c r="AV18" s="40">
        <v>0</v>
      </c>
      <c r="AW18" s="40">
        <v>0</v>
      </c>
      <c r="AX18" s="40">
        <v>0</v>
      </c>
      <c r="AY18" s="40">
        <v>0</v>
      </c>
      <c r="AZ18" s="40">
        <v>0</v>
      </c>
      <c r="BA18" s="40">
        <v>0</v>
      </c>
      <c r="BB18" s="40">
        <v>0</v>
      </c>
      <c r="BC18" s="40">
        <v>0</v>
      </c>
      <c r="BD18" s="40">
        <v>0</v>
      </c>
      <c r="BE18" s="41">
        <f>AU18+AV18+AW18+AX18+AY18+AZ18+BA18+BB18+BC18+BD18</f>
        <v>0</v>
      </c>
    </row>
    <row r="19" spans="1:57" x14ac:dyDescent="0.25">
      <c r="A19" s="13"/>
      <c r="B19" s="37" t="s">
        <v>188</v>
      </c>
      <c r="C19" s="38" t="s">
        <v>189</v>
      </c>
      <c r="D19" s="38" t="s">
        <v>190</v>
      </c>
      <c r="E19" s="40">
        <v>14164502.17</v>
      </c>
      <c r="F19" s="40">
        <v>0</v>
      </c>
      <c r="G19" s="40">
        <v>10551162.23</v>
      </c>
      <c r="H19" s="40">
        <v>0</v>
      </c>
      <c r="I19" s="40">
        <v>0</v>
      </c>
      <c r="J19" s="40">
        <v>0</v>
      </c>
      <c r="K19" s="41">
        <f>F19+G19+H19+I19+J19</f>
        <v>10551162.23</v>
      </c>
      <c r="L19" s="40">
        <v>3613339.94</v>
      </c>
      <c r="M19" s="40">
        <v>0</v>
      </c>
      <c r="N19" s="40">
        <v>0</v>
      </c>
      <c r="O19" s="41">
        <f>K19+L19+M19+N19</f>
        <v>14164502.17</v>
      </c>
      <c r="P19" s="41">
        <v>10551162.23</v>
      </c>
      <c r="Q19" s="40">
        <v>0</v>
      </c>
      <c r="R19" s="42">
        <v>10551162.23</v>
      </c>
      <c r="S19" s="41">
        <v>3613339.94</v>
      </c>
      <c r="T19" s="40">
        <v>0</v>
      </c>
      <c r="U19" s="42">
        <v>3613339.94</v>
      </c>
      <c r="V19" s="40">
        <v>0</v>
      </c>
      <c r="W19" s="40">
        <v>10551162.23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1">
        <f>Z19+AA19+AB19+AC19+AD19+AE19+AF19</f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</v>
      </c>
      <c r="AM19" s="40">
        <v>0</v>
      </c>
      <c r="AN19" s="40">
        <v>10551162.23</v>
      </c>
      <c r="AO19" s="40">
        <v>0</v>
      </c>
      <c r="AP19" s="40">
        <v>0</v>
      </c>
      <c r="AQ19" s="40">
        <v>0</v>
      </c>
      <c r="AR19" s="40">
        <v>0</v>
      </c>
      <c r="AS19" s="40">
        <v>0</v>
      </c>
      <c r="AT19" s="41">
        <f>AH19+AI19+AJ19+AK19+AL19+AM19+AN19+AO19+AP19+AQ19+AR19+AS19</f>
        <v>10551162.23</v>
      </c>
      <c r="AU19" s="40">
        <v>0</v>
      </c>
      <c r="AV19" s="40">
        <v>0</v>
      </c>
      <c r="AW19" s="40">
        <v>0</v>
      </c>
      <c r="AX19" s="40">
        <v>0</v>
      </c>
      <c r="AY19" s="40">
        <v>0</v>
      </c>
      <c r="AZ19" s="40">
        <v>0</v>
      </c>
      <c r="BA19" s="40">
        <v>0</v>
      </c>
      <c r="BB19" s="40">
        <v>0</v>
      </c>
      <c r="BC19" s="40">
        <v>0</v>
      </c>
      <c r="BD19" s="40">
        <v>0</v>
      </c>
      <c r="BE19" s="41">
        <f>AU19+AV19+AW19+AX19+AY19+AZ19+BA19+BB19+BC19+BD19</f>
        <v>0</v>
      </c>
    </row>
    <row r="20" spans="1:57" x14ac:dyDescent="0.25">
      <c r="A20" s="13"/>
      <c r="B20" s="37" t="s">
        <v>176</v>
      </c>
      <c r="C20" s="38" t="s">
        <v>191</v>
      </c>
      <c r="D20" s="38" t="s">
        <v>192</v>
      </c>
      <c r="E20" s="39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1">
        <f>F20+G20+H20+I20+J20</f>
        <v>0</v>
      </c>
      <c r="L20" s="40">
        <v>0</v>
      </c>
      <c r="M20" s="40">
        <v>0</v>
      </c>
      <c r="N20" s="40">
        <v>0</v>
      </c>
      <c r="O20" s="41">
        <f>K20+L20+M20+N20</f>
        <v>0</v>
      </c>
      <c r="P20" s="41">
        <v>0</v>
      </c>
      <c r="Q20" s="40">
        <v>0</v>
      </c>
      <c r="R20" s="42">
        <v>0</v>
      </c>
      <c r="S20" s="41">
        <v>0</v>
      </c>
      <c r="T20" s="40">
        <v>0</v>
      </c>
      <c r="U20" s="42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1">
        <f>Z20+AA20+AB20+AC20+AD20+AE20+AF20</f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v>0</v>
      </c>
      <c r="AQ20" s="40">
        <v>0</v>
      </c>
      <c r="AR20" s="40">
        <v>0</v>
      </c>
      <c r="AS20" s="40">
        <v>0</v>
      </c>
      <c r="AT20" s="41">
        <f>AH20+AI20+AJ20+AK20+AL20+AM20+AN20+AO20+AP20+AQ20+AR20+AS20</f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1">
        <f>AU20+AV20+AW20+AX20+AY20+AZ20+BA20+BB20+BC20+BD20</f>
        <v>0</v>
      </c>
    </row>
    <row r="21" spans="1:57" x14ac:dyDescent="0.25">
      <c r="A21" s="13"/>
      <c r="B21" s="37" t="s">
        <v>193</v>
      </c>
      <c r="C21" s="38" t="s">
        <v>194</v>
      </c>
      <c r="D21" s="38" t="s">
        <v>195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1">
        <f>F21+G21+H21+I21+J21</f>
        <v>0</v>
      </c>
      <c r="L21" s="40">
        <v>0</v>
      </c>
      <c r="M21" s="40">
        <v>0</v>
      </c>
      <c r="N21" s="40">
        <v>0</v>
      </c>
      <c r="O21" s="41">
        <f>K21+L21+M21+N21</f>
        <v>0</v>
      </c>
      <c r="P21" s="41">
        <v>0</v>
      </c>
      <c r="Q21" s="40">
        <v>0</v>
      </c>
      <c r="R21" s="42">
        <v>0</v>
      </c>
      <c r="S21" s="41">
        <v>0</v>
      </c>
      <c r="T21" s="40">
        <v>0</v>
      </c>
      <c r="U21" s="42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1">
        <f>Z21+AA21+AB21+AC21+AD21+AE21+AF21</f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v>0</v>
      </c>
      <c r="AQ21" s="40">
        <v>0</v>
      </c>
      <c r="AR21" s="40">
        <v>0</v>
      </c>
      <c r="AS21" s="40">
        <v>0</v>
      </c>
      <c r="AT21" s="41">
        <f>AH21+AI21+AJ21+AK21+AL21+AM21+AN21+AO21+AP21+AQ21+AR21+AS21</f>
        <v>0</v>
      </c>
      <c r="AU21" s="40">
        <v>0</v>
      </c>
      <c r="AV21" s="40">
        <v>0</v>
      </c>
      <c r="AW21" s="40">
        <v>0</v>
      </c>
      <c r="AX21" s="40">
        <v>0</v>
      </c>
      <c r="AY21" s="40">
        <v>0</v>
      </c>
      <c r="AZ21" s="40">
        <v>0</v>
      </c>
      <c r="BA21" s="40">
        <v>0</v>
      </c>
      <c r="BB21" s="40">
        <v>0</v>
      </c>
      <c r="BC21" s="40">
        <v>0</v>
      </c>
      <c r="BD21" s="40">
        <v>0</v>
      </c>
      <c r="BE21" s="41">
        <f>AU21+AV21+AW21+AX21+AY21+AZ21+BA21+BB21+BC21+BD21</f>
        <v>0</v>
      </c>
    </row>
    <row r="22" spans="1:57" x14ac:dyDescent="0.25">
      <c r="A22" s="13"/>
      <c r="B22" s="28" t="s">
        <v>182</v>
      </c>
      <c r="C22" s="22" t="s">
        <v>196</v>
      </c>
      <c r="D22" s="22" t="s">
        <v>197</v>
      </c>
      <c r="E22" s="42">
        <f>E19+E21</f>
        <v>14164502.17</v>
      </c>
      <c r="F22" s="41">
        <v>0</v>
      </c>
      <c r="G22" s="41">
        <v>50470805.5</v>
      </c>
      <c r="H22" s="41">
        <v>0</v>
      </c>
      <c r="I22" s="41">
        <v>0</v>
      </c>
      <c r="J22" s="41">
        <v>0</v>
      </c>
      <c r="K22" s="41">
        <f>F22+G22+H22+I22+J22</f>
        <v>50470805.5</v>
      </c>
      <c r="L22" s="41">
        <v>17015423.190000001</v>
      </c>
      <c r="M22" s="41">
        <v>0</v>
      </c>
      <c r="N22" s="41">
        <v>0</v>
      </c>
      <c r="O22" s="41">
        <f>K22+L22+M22+N22</f>
        <v>67486228.689999998</v>
      </c>
      <c r="P22" s="41">
        <v>50470805.5</v>
      </c>
      <c r="Q22" s="41">
        <v>0</v>
      </c>
      <c r="R22" s="42">
        <v>50470805.5</v>
      </c>
      <c r="S22" s="41">
        <v>17015423.190000001</v>
      </c>
      <c r="T22" s="41">
        <v>0</v>
      </c>
      <c r="U22" s="42">
        <v>17015423.190000001</v>
      </c>
      <c r="V22" s="41">
        <v>0</v>
      </c>
      <c r="W22" s="41">
        <v>50470805.5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f>Z22+AA22+AB22+AC22+AD22+AE22+AF22</f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50470805.5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f>AH22+AI22+AJ22+AK22+AL22+AM22+AN22+AO22+AP22+AQ22+AR22+AS22</f>
        <v>50470805.5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f>AU22+AV22+AW22+AX22+AY22+AZ22+BA22+BB22+BC22+BD22</f>
        <v>0</v>
      </c>
    </row>
    <row r="23" spans="1:57" x14ac:dyDescent="0.25">
      <c r="A23" s="36" t="s">
        <v>198</v>
      </c>
      <c r="B23" s="37" t="s">
        <v>176</v>
      </c>
      <c r="C23" s="38" t="s">
        <v>199</v>
      </c>
      <c r="D23" s="38" t="s">
        <v>200</v>
      </c>
      <c r="E23" s="39">
        <v>0</v>
      </c>
      <c r="F23" s="40">
        <v>0</v>
      </c>
      <c r="G23" s="40">
        <v>8707385.3499999996</v>
      </c>
      <c r="H23" s="40">
        <v>0</v>
      </c>
      <c r="I23" s="40">
        <v>0</v>
      </c>
      <c r="J23" s="40">
        <v>0</v>
      </c>
      <c r="K23" s="41">
        <f>F23+G23+H23+I23+J23</f>
        <v>8707385.3499999996</v>
      </c>
      <c r="L23" s="40">
        <v>0</v>
      </c>
      <c r="M23" s="40">
        <v>0</v>
      </c>
      <c r="N23" s="40">
        <v>0</v>
      </c>
      <c r="O23" s="41">
        <f>K23+L23+M23+N23</f>
        <v>8707385.3499999996</v>
      </c>
      <c r="P23" s="41">
        <v>8707385.3499999996</v>
      </c>
      <c r="Q23" s="40">
        <v>0</v>
      </c>
      <c r="R23" s="42">
        <v>8707385.3499999996</v>
      </c>
      <c r="S23" s="41">
        <v>0</v>
      </c>
      <c r="T23" s="40">
        <v>0</v>
      </c>
      <c r="U23" s="42">
        <v>0</v>
      </c>
      <c r="V23" s="40">
        <v>8707385.3499999996</v>
      </c>
      <c r="W23" s="40">
        <v>0</v>
      </c>
      <c r="X23" s="40">
        <v>0</v>
      </c>
      <c r="Y23" s="40">
        <v>0</v>
      </c>
      <c r="Z23" s="40">
        <v>8707385.3499999996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1">
        <f>Z23+AA23+AB23+AC23+AD23+AE23+AF23</f>
        <v>8707385.3499999996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v>0</v>
      </c>
      <c r="AQ23" s="40">
        <v>0</v>
      </c>
      <c r="AR23" s="40">
        <v>0</v>
      </c>
      <c r="AS23" s="40">
        <v>0</v>
      </c>
      <c r="AT23" s="41">
        <f>AH23+AI23+AJ23+AK23+AL23+AM23+AN23+AO23+AP23+AQ23+AR23+AS23</f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1">
        <f>AU23+AV23+AW23+AX23+AY23+AZ23+BA23+BB23+BC23+BD23</f>
        <v>0</v>
      </c>
    </row>
    <row r="24" spans="1:57" x14ac:dyDescent="0.25">
      <c r="A24" s="13"/>
      <c r="B24" s="37" t="s">
        <v>201</v>
      </c>
      <c r="C24" s="38" t="s">
        <v>202</v>
      </c>
      <c r="D24" s="38" t="s">
        <v>203</v>
      </c>
      <c r="E24" s="40">
        <v>851198.69</v>
      </c>
      <c r="F24" s="40">
        <v>0</v>
      </c>
      <c r="G24" s="40">
        <v>851198.69</v>
      </c>
      <c r="H24" s="40">
        <v>0</v>
      </c>
      <c r="I24" s="40">
        <v>0</v>
      </c>
      <c r="J24" s="40">
        <v>0</v>
      </c>
      <c r="K24" s="41">
        <f>F24+G24+H24+I24+J24</f>
        <v>851198.69</v>
      </c>
      <c r="L24" s="40">
        <v>0</v>
      </c>
      <c r="M24" s="40">
        <v>0</v>
      </c>
      <c r="N24" s="40">
        <v>0</v>
      </c>
      <c r="O24" s="41">
        <f>K24+L24+M24+N24</f>
        <v>851198.69</v>
      </c>
      <c r="P24" s="41">
        <v>851198.69</v>
      </c>
      <c r="Q24" s="40">
        <v>0</v>
      </c>
      <c r="R24" s="42">
        <v>851198.69</v>
      </c>
      <c r="S24" s="41">
        <v>0</v>
      </c>
      <c r="T24" s="40">
        <v>0</v>
      </c>
      <c r="U24" s="42">
        <v>0</v>
      </c>
      <c r="V24" s="40">
        <v>851198.69</v>
      </c>
      <c r="W24" s="40">
        <v>0</v>
      </c>
      <c r="X24" s="40">
        <v>0</v>
      </c>
      <c r="Y24" s="40">
        <v>0</v>
      </c>
      <c r="Z24" s="40">
        <v>851198.69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1">
        <f>Z24+AA24+AB24+AC24+AD24+AE24+AF24</f>
        <v>851198.69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0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1">
        <f>AH24+AI24+AJ24+AK24+AL24+AM24+AN24+AO24+AP24+AQ24+AR24+AS24</f>
        <v>0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1">
        <f>AU24+AV24+AW24+AX24+AY24+AZ24+BA24+BB24+BC24+BD24</f>
        <v>0</v>
      </c>
    </row>
    <row r="25" spans="1:57" x14ac:dyDescent="0.25">
      <c r="A25" s="13"/>
      <c r="B25" s="37" t="s">
        <v>204</v>
      </c>
      <c r="C25" s="38" t="s">
        <v>205</v>
      </c>
      <c r="D25" s="38" t="s">
        <v>206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1">
        <f>F25+G25+H25+I25+J25</f>
        <v>0</v>
      </c>
      <c r="L25" s="40">
        <v>0</v>
      </c>
      <c r="M25" s="40">
        <v>0</v>
      </c>
      <c r="N25" s="40">
        <v>0</v>
      </c>
      <c r="O25" s="41">
        <f>K25+L25+M25+N25</f>
        <v>0</v>
      </c>
      <c r="P25" s="41">
        <v>0</v>
      </c>
      <c r="Q25" s="40">
        <v>0</v>
      </c>
      <c r="R25" s="42">
        <v>0</v>
      </c>
      <c r="S25" s="41">
        <v>0</v>
      </c>
      <c r="T25" s="40">
        <v>0</v>
      </c>
      <c r="U25" s="42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1">
        <f>Z25+AA25+AB25+AC25+AD25+AE25+AF25</f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0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1">
        <f>AH25+AI25+AJ25+AK25+AL25+AM25+AN25+AO25+AP25+AQ25+AR25+AS25</f>
        <v>0</v>
      </c>
      <c r="AU25" s="40">
        <v>0</v>
      </c>
      <c r="AV25" s="40">
        <v>0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1">
        <f>AU25+AV25+AW25+AX25+AY25+AZ25+BA25+BB25+BC25+BD25</f>
        <v>0</v>
      </c>
    </row>
    <row r="26" spans="1:57" x14ac:dyDescent="0.25">
      <c r="A26" s="13"/>
      <c r="B26" s="28" t="s">
        <v>182</v>
      </c>
      <c r="C26" s="22" t="s">
        <v>207</v>
      </c>
      <c r="D26" s="22" t="s">
        <v>208</v>
      </c>
      <c r="E26" s="42">
        <f>E24+E25</f>
        <v>851198.69</v>
      </c>
      <c r="F26" s="41">
        <v>0</v>
      </c>
      <c r="G26" s="41">
        <v>9558584.0399999991</v>
      </c>
      <c r="H26" s="41">
        <v>0</v>
      </c>
      <c r="I26" s="41">
        <v>0</v>
      </c>
      <c r="J26" s="41">
        <v>0</v>
      </c>
      <c r="K26" s="41">
        <f>F26+G26+H26+I26+J26</f>
        <v>9558584.0399999991</v>
      </c>
      <c r="L26" s="41">
        <v>0</v>
      </c>
      <c r="M26" s="41">
        <v>0</v>
      </c>
      <c r="N26" s="41">
        <v>0</v>
      </c>
      <c r="O26" s="41">
        <f>K26+L26+M26+N26</f>
        <v>9558584.0399999991</v>
      </c>
      <c r="P26" s="41">
        <v>9558584.0399999991</v>
      </c>
      <c r="Q26" s="41">
        <v>0</v>
      </c>
      <c r="R26" s="42">
        <v>9558584.0399999991</v>
      </c>
      <c r="S26" s="41">
        <v>0</v>
      </c>
      <c r="T26" s="41">
        <v>0</v>
      </c>
      <c r="U26" s="42">
        <v>0</v>
      </c>
      <c r="V26" s="41">
        <v>9558584.0399999991</v>
      </c>
      <c r="W26" s="41">
        <v>0</v>
      </c>
      <c r="X26" s="41">
        <v>0</v>
      </c>
      <c r="Y26" s="41">
        <v>0</v>
      </c>
      <c r="Z26" s="41">
        <v>9558584.0399999991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f>Z26+AA26+AB26+AC26+AD26+AE26+AF26</f>
        <v>9558584.0399999991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f>AH26+AI26+AJ26+AK26+AL26+AM26+AN26+AO26+AP26+AQ26+AR26+AS26</f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f>AU26+AV26+AW26+AX26+AY26+AZ26+BA26+BB26+BC26+BD26</f>
        <v>0</v>
      </c>
    </row>
    <row r="27" spans="1:57" x14ac:dyDescent="0.25">
      <c r="A27" s="36" t="s">
        <v>209</v>
      </c>
      <c r="B27" s="37" t="s">
        <v>176</v>
      </c>
      <c r="C27" s="38" t="s">
        <v>210</v>
      </c>
      <c r="D27" s="38" t="s">
        <v>211</v>
      </c>
      <c r="E27" s="39">
        <v>0</v>
      </c>
      <c r="F27" s="40">
        <v>7596707.5800000001</v>
      </c>
      <c r="G27" s="40">
        <v>0</v>
      </c>
      <c r="H27" s="40">
        <v>1411816.43</v>
      </c>
      <c r="I27" s="40">
        <v>0</v>
      </c>
      <c r="J27" s="40">
        <v>0</v>
      </c>
      <c r="K27" s="41">
        <f>F27+G27+H27+I27+J27</f>
        <v>9008524.0099999998</v>
      </c>
      <c r="L27" s="40">
        <v>51592289.969999999</v>
      </c>
      <c r="M27" s="40">
        <v>0</v>
      </c>
      <c r="N27" s="40">
        <v>0</v>
      </c>
      <c r="O27" s="41">
        <f>K27+L27+M27+N27</f>
        <v>60600813.979999997</v>
      </c>
      <c r="P27" s="41">
        <v>9008524.0099999998</v>
      </c>
      <c r="Q27" s="40">
        <v>0</v>
      </c>
      <c r="R27" s="42">
        <v>9008524.0099999998</v>
      </c>
      <c r="S27" s="41">
        <v>51592289.969999999</v>
      </c>
      <c r="T27" s="40">
        <v>0</v>
      </c>
      <c r="U27" s="42">
        <v>51592289.969999999</v>
      </c>
      <c r="V27" s="40">
        <v>0</v>
      </c>
      <c r="W27" s="40">
        <v>9008524.0099999998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1">
        <f>Z27+AA27+AB27+AC27+AD27+AE27+AF27</f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9008524.0099999998</v>
      </c>
      <c r="AO27" s="40">
        <v>0</v>
      </c>
      <c r="AP27" s="40">
        <v>0</v>
      </c>
      <c r="AQ27" s="40">
        <v>0</v>
      </c>
      <c r="AR27" s="40">
        <v>0</v>
      </c>
      <c r="AS27" s="40">
        <v>0</v>
      </c>
      <c r="AT27" s="41">
        <f>AH27+AI27+AJ27+AK27+AL27+AM27+AN27+AO27+AP27+AQ27+AR27+AS27</f>
        <v>9008524.0099999998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1">
        <f>AU27+AV27+AW27+AX27+AY27+AZ27+BA27+BB27+BC27+BD27</f>
        <v>0</v>
      </c>
    </row>
    <row r="28" spans="1:57" x14ac:dyDescent="0.25">
      <c r="A28" s="13"/>
      <c r="B28" s="37" t="s">
        <v>212</v>
      </c>
      <c r="C28" s="38" t="s">
        <v>213</v>
      </c>
      <c r="D28" s="38" t="s">
        <v>214</v>
      </c>
      <c r="E28" s="40">
        <v>1439915.67</v>
      </c>
      <c r="F28" s="40">
        <v>393681.93</v>
      </c>
      <c r="G28" s="40">
        <v>0</v>
      </c>
      <c r="H28" s="40">
        <v>40432.67</v>
      </c>
      <c r="I28" s="40">
        <v>0</v>
      </c>
      <c r="J28" s="40">
        <v>0</v>
      </c>
      <c r="K28" s="41">
        <f>F28+G28+H28+I28+J28</f>
        <v>434114.6</v>
      </c>
      <c r="L28" s="40">
        <v>1005801.07</v>
      </c>
      <c r="M28" s="40">
        <v>0</v>
      </c>
      <c r="N28" s="40">
        <v>0</v>
      </c>
      <c r="O28" s="41">
        <f>K28+L28+M28+N28</f>
        <v>1439915.67</v>
      </c>
      <c r="P28" s="41">
        <v>434114.6</v>
      </c>
      <c r="Q28" s="40">
        <v>0</v>
      </c>
      <c r="R28" s="42">
        <v>434114.6</v>
      </c>
      <c r="S28" s="41">
        <v>1005801.07</v>
      </c>
      <c r="T28" s="40">
        <v>0</v>
      </c>
      <c r="U28" s="42">
        <v>1005801.07</v>
      </c>
      <c r="V28" s="40">
        <v>0</v>
      </c>
      <c r="W28" s="40">
        <v>434114.6</v>
      </c>
      <c r="X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1">
        <f>Z28+AA28+AB28+AC28+AD28+AE28+AF28</f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434114.6</v>
      </c>
      <c r="AO28" s="40">
        <v>0</v>
      </c>
      <c r="AP28" s="40">
        <v>0</v>
      </c>
      <c r="AQ28" s="40">
        <v>0</v>
      </c>
      <c r="AR28" s="40">
        <v>0</v>
      </c>
      <c r="AS28" s="40">
        <v>0</v>
      </c>
      <c r="AT28" s="41">
        <f>AH28+AI28+AJ28+AK28+AL28+AM28+AN28+AO28+AP28+AQ28+AR28+AS28</f>
        <v>434114.6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1">
        <f>AU28+AV28+AW28+AX28+AY28+AZ28+BA28+BB28+BC28+BD28</f>
        <v>0</v>
      </c>
    </row>
    <row r="29" spans="1:57" x14ac:dyDescent="0.25">
      <c r="A29" s="13"/>
      <c r="B29" s="37" t="s">
        <v>215</v>
      </c>
      <c r="C29" s="38" t="s">
        <v>216</v>
      </c>
      <c r="D29" s="38" t="s">
        <v>217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1">
        <f>F29+G29+H29+I29+J29</f>
        <v>0</v>
      </c>
      <c r="L29" s="40">
        <v>0</v>
      </c>
      <c r="M29" s="40">
        <v>0</v>
      </c>
      <c r="N29" s="40">
        <v>0</v>
      </c>
      <c r="O29" s="41">
        <f>K29+L29+M29+N29</f>
        <v>0</v>
      </c>
      <c r="P29" s="41">
        <v>0</v>
      </c>
      <c r="Q29" s="40">
        <v>0</v>
      </c>
      <c r="R29" s="42">
        <v>0</v>
      </c>
      <c r="S29" s="41">
        <v>0</v>
      </c>
      <c r="T29" s="40">
        <v>0</v>
      </c>
      <c r="U29" s="42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0</v>
      </c>
      <c r="AD29" s="40">
        <v>0</v>
      </c>
      <c r="AE29" s="40">
        <v>0</v>
      </c>
      <c r="AF29" s="40">
        <v>0</v>
      </c>
      <c r="AG29" s="41">
        <f>Z29+AA29+AB29+AC29+AD29+AE29+AF29</f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40">
        <v>0</v>
      </c>
      <c r="AO29" s="40">
        <v>0</v>
      </c>
      <c r="AP29" s="40">
        <v>0</v>
      </c>
      <c r="AQ29" s="40">
        <v>0</v>
      </c>
      <c r="AR29" s="40">
        <v>0</v>
      </c>
      <c r="AS29" s="40">
        <v>0</v>
      </c>
      <c r="AT29" s="41">
        <f>AH29+AI29+AJ29+AK29+AL29+AM29+AN29+AO29+AP29+AQ29+AR29+AS29</f>
        <v>0</v>
      </c>
      <c r="AU29" s="40">
        <v>0</v>
      </c>
      <c r="AV29" s="40">
        <v>0</v>
      </c>
      <c r="AW29" s="40">
        <v>0</v>
      </c>
      <c r="AX29" s="40">
        <v>0</v>
      </c>
      <c r="AY29" s="40">
        <v>0</v>
      </c>
      <c r="AZ29" s="40">
        <v>0</v>
      </c>
      <c r="BA29" s="40">
        <v>0</v>
      </c>
      <c r="BB29" s="40">
        <v>0</v>
      </c>
      <c r="BC29" s="40">
        <v>0</v>
      </c>
      <c r="BD29" s="40">
        <v>0</v>
      </c>
      <c r="BE29" s="41">
        <f>AU29+AV29+AW29+AX29+AY29+AZ29+BA29+BB29+BC29+BD29</f>
        <v>0</v>
      </c>
    </row>
    <row r="30" spans="1:57" x14ac:dyDescent="0.25">
      <c r="A30" s="13"/>
      <c r="B30" s="28" t="s">
        <v>182</v>
      </c>
      <c r="C30" s="22" t="s">
        <v>218</v>
      </c>
      <c r="D30" s="22" t="s">
        <v>219</v>
      </c>
      <c r="E30" s="42">
        <f>E28+E29</f>
        <v>1439915.67</v>
      </c>
      <c r="F30" s="41">
        <v>7990389.5099999998</v>
      </c>
      <c r="G30" s="41">
        <v>0</v>
      </c>
      <c r="H30" s="41">
        <v>1452249.1</v>
      </c>
      <c r="I30" s="41">
        <v>0</v>
      </c>
      <c r="J30" s="41">
        <v>0</v>
      </c>
      <c r="K30" s="41">
        <f>F30+G30+H30+I30+J30</f>
        <v>9442638.6099999994</v>
      </c>
      <c r="L30" s="41">
        <v>52598091.039999999</v>
      </c>
      <c r="M30" s="41">
        <v>0</v>
      </c>
      <c r="N30" s="41">
        <v>0</v>
      </c>
      <c r="O30" s="41">
        <f>K30+L30+M30+N30</f>
        <v>62040729.649999999</v>
      </c>
      <c r="P30" s="41">
        <v>9442638.6099999994</v>
      </c>
      <c r="Q30" s="41">
        <v>0</v>
      </c>
      <c r="R30" s="42">
        <v>9442638.6099999994</v>
      </c>
      <c r="S30" s="41">
        <v>52598091.039999999</v>
      </c>
      <c r="T30" s="41">
        <v>0</v>
      </c>
      <c r="U30" s="42">
        <v>52598091.039999999</v>
      </c>
      <c r="V30" s="41">
        <v>0</v>
      </c>
      <c r="W30" s="41">
        <v>9442638.6099999994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0</v>
      </c>
      <c r="AG30" s="41">
        <f>Z30+AA30+AB30+AC30+AD30+AE30+AF30</f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41">
        <v>9442638.6099999994</v>
      </c>
      <c r="AO30" s="41">
        <v>0</v>
      </c>
      <c r="AP30" s="41">
        <v>0</v>
      </c>
      <c r="AQ30" s="41">
        <v>0</v>
      </c>
      <c r="AR30" s="41">
        <v>0</v>
      </c>
      <c r="AS30" s="41">
        <v>0</v>
      </c>
      <c r="AT30" s="41">
        <f>AH30+AI30+AJ30+AK30+AL30+AM30+AN30+AO30+AP30+AQ30+AR30+AS30</f>
        <v>9442638.6099999994</v>
      </c>
      <c r="AU30" s="41">
        <v>0</v>
      </c>
      <c r="AV30" s="41">
        <v>0</v>
      </c>
      <c r="AW30" s="41">
        <v>0</v>
      </c>
      <c r="AX30" s="41">
        <v>0</v>
      </c>
      <c r="AY30" s="41">
        <v>0</v>
      </c>
      <c r="AZ30" s="41">
        <v>0</v>
      </c>
      <c r="BA30" s="41">
        <v>0</v>
      </c>
      <c r="BB30" s="41">
        <v>0</v>
      </c>
      <c r="BC30" s="41">
        <v>0</v>
      </c>
      <c r="BD30" s="41">
        <v>0</v>
      </c>
      <c r="BE30" s="41">
        <f>AU30+AV30+AW30+AX30+AY30+AZ30+BA30+BB30+BC30+BD30</f>
        <v>0</v>
      </c>
    </row>
    <row r="31" spans="1:57" x14ac:dyDescent="0.25">
      <c r="A31" s="36" t="s">
        <v>220</v>
      </c>
      <c r="B31" s="37" t="s">
        <v>176</v>
      </c>
      <c r="C31" s="38" t="s">
        <v>221</v>
      </c>
      <c r="D31" s="38" t="s">
        <v>222</v>
      </c>
      <c r="E31" s="39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1">
        <f>F31+G31+H31+I31+J31</f>
        <v>0</v>
      </c>
      <c r="L31" s="40">
        <v>0</v>
      </c>
      <c r="M31" s="40">
        <v>0</v>
      </c>
      <c r="N31" s="40">
        <v>0</v>
      </c>
      <c r="O31" s="41">
        <f>K31+L31+M31+N31</f>
        <v>0</v>
      </c>
      <c r="P31" s="41">
        <v>0</v>
      </c>
      <c r="Q31" s="40">
        <v>0</v>
      </c>
      <c r="R31" s="42">
        <v>0</v>
      </c>
      <c r="S31" s="41">
        <v>0</v>
      </c>
      <c r="T31" s="40">
        <v>0</v>
      </c>
      <c r="U31" s="42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1">
        <f>Z31+AA31+AB31+AC31+AD31+AE31+AF31</f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40">
        <v>0</v>
      </c>
      <c r="AN31" s="40">
        <v>0</v>
      </c>
      <c r="AO31" s="40">
        <v>0</v>
      </c>
      <c r="AP31" s="40">
        <v>0</v>
      </c>
      <c r="AQ31" s="40">
        <v>0</v>
      </c>
      <c r="AR31" s="40">
        <v>0</v>
      </c>
      <c r="AS31" s="40">
        <v>0</v>
      </c>
      <c r="AT31" s="41">
        <f>AH31+AI31+AJ31+AK31+AL31+AM31+AN31+AO31+AP31+AQ31+AR31+AS31</f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0</v>
      </c>
      <c r="BD31" s="40">
        <v>0</v>
      </c>
      <c r="BE31" s="41">
        <f>AU31+AV31+AW31+AX31+AY31+AZ31+BA31+BB31+BC31+BD31</f>
        <v>0</v>
      </c>
    </row>
    <row r="32" spans="1:57" x14ac:dyDescent="0.25">
      <c r="A32" s="13"/>
      <c r="B32" s="37" t="s">
        <v>176</v>
      </c>
      <c r="C32" s="38" t="s">
        <v>223</v>
      </c>
      <c r="D32" s="38" t="s">
        <v>224</v>
      </c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1">
        <f>F32+G32+H32+I32+J32</f>
        <v>0</v>
      </c>
      <c r="L32" s="40">
        <v>0</v>
      </c>
      <c r="M32" s="40">
        <v>0</v>
      </c>
      <c r="N32" s="40">
        <v>0</v>
      </c>
      <c r="O32" s="41">
        <f>K32+L32+M32+N32</f>
        <v>0</v>
      </c>
      <c r="P32" s="41">
        <v>0</v>
      </c>
      <c r="Q32" s="40">
        <v>0</v>
      </c>
      <c r="R32" s="42">
        <v>0</v>
      </c>
      <c r="S32" s="41">
        <v>0</v>
      </c>
      <c r="T32" s="40">
        <v>0</v>
      </c>
      <c r="U32" s="42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1">
        <f>Z32+AA32+AB32+AC32+AD32+AE32+AF32</f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v>0</v>
      </c>
      <c r="AT32" s="41">
        <f>AH32+AI32+AJ32+AK32+AL32+AM32+AN32+AO32+AP32+AQ32+AR32+AS32</f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1">
        <f>AU32+AV32+AW32+AX32+AY32+AZ32+BA32+BB32+BC32+BD32</f>
        <v>0</v>
      </c>
    </row>
    <row r="33" spans="1:57" x14ac:dyDescent="0.25">
      <c r="A33" s="13"/>
      <c r="B33" s="37" t="s">
        <v>225</v>
      </c>
      <c r="C33" s="38" t="s">
        <v>226</v>
      </c>
      <c r="D33" s="38" t="s">
        <v>227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1">
        <f>F33+G33+H33+I33+J33</f>
        <v>0</v>
      </c>
      <c r="L33" s="40">
        <v>0</v>
      </c>
      <c r="M33" s="40">
        <v>0</v>
      </c>
      <c r="N33" s="40">
        <v>0</v>
      </c>
      <c r="O33" s="41">
        <f>K33+L33+M33+N33</f>
        <v>0</v>
      </c>
      <c r="P33" s="41">
        <v>0</v>
      </c>
      <c r="Q33" s="40">
        <v>0</v>
      </c>
      <c r="R33" s="42">
        <v>0</v>
      </c>
      <c r="S33" s="41">
        <v>0</v>
      </c>
      <c r="T33" s="40">
        <v>0</v>
      </c>
      <c r="U33" s="42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1">
        <f>Z33+AA33+AB33+AC33+AD33+AE33+AF33</f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0">
        <v>0</v>
      </c>
      <c r="AQ33" s="40">
        <v>0</v>
      </c>
      <c r="AR33" s="40">
        <v>0</v>
      </c>
      <c r="AS33" s="40">
        <v>0</v>
      </c>
      <c r="AT33" s="41">
        <f>AH33+AI33+AJ33+AK33+AL33+AM33+AN33+AO33+AP33+AQ33+AR33+AS33</f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1">
        <f>AU33+AV33+AW33+AX33+AY33+AZ33+BA33+BB33+BC33+BD33</f>
        <v>0</v>
      </c>
    </row>
    <row r="34" spans="1:57" x14ac:dyDescent="0.25">
      <c r="A34" s="13"/>
      <c r="B34" s="37" t="s">
        <v>228</v>
      </c>
      <c r="C34" s="38" t="s">
        <v>229</v>
      </c>
      <c r="D34" s="38" t="s">
        <v>230</v>
      </c>
      <c r="E34" s="40">
        <v>2050262.89</v>
      </c>
      <c r="F34" s="40">
        <v>19765.39</v>
      </c>
      <c r="G34" s="40">
        <v>21126.75</v>
      </c>
      <c r="H34" s="40">
        <v>0</v>
      </c>
      <c r="I34" s="40">
        <v>0</v>
      </c>
      <c r="J34" s="40">
        <v>18267.88</v>
      </c>
      <c r="K34" s="41">
        <f>F34+G34+H34+I34+J34</f>
        <v>59160.020000000004</v>
      </c>
      <c r="L34" s="40">
        <v>1991102.87</v>
      </c>
      <c r="M34" s="40">
        <v>0</v>
      </c>
      <c r="N34" s="40">
        <v>0</v>
      </c>
      <c r="O34" s="41">
        <f>K34+L34+M34+N34</f>
        <v>2050262.8900000001</v>
      </c>
      <c r="P34" s="41">
        <v>59160.02</v>
      </c>
      <c r="Q34" s="40">
        <v>0</v>
      </c>
      <c r="R34" s="42">
        <v>59160.02</v>
      </c>
      <c r="S34" s="41">
        <v>1991102.87</v>
      </c>
      <c r="T34" s="40">
        <v>0</v>
      </c>
      <c r="U34" s="42">
        <v>1991102.87</v>
      </c>
      <c r="V34" s="40">
        <v>0</v>
      </c>
      <c r="W34" s="40">
        <v>59160.02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1">
        <f>Z34+AA34+AB34+AC34+AD34+AE34+AF34</f>
        <v>0</v>
      </c>
      <c r="AH34" s="40">
        <v>0</v>
      </c>
      <c r="AI34" s="40">
        <v>0</v>
      </c>
      <c r="AJ34" s="40">
        <v>0</v>
      </c>
      <c r="AK34" s="40">
        <v>0</v>
      </c>
      <c r="AL34" s="40">
        <v>0</v>
      </c>
      <c r="AM34" s="40">
        <v>0</v>
      </c>
      <c r="AN34" s="40">
        <v>59160.02</v>
      </c>
      <c r="AO34" s="40">
        <v>0</v>
      </c>
      <c r="AP34" s="40">
        <v>0</v>
      </c>
      <c r="AQ34" s="40">
        <v>0</v>
      </c>
      <c r="AR34" s="40">
        <v>0</v>
      </c>
      <c r="AS34" s="40">
        <v>0</v>
      </c>
      <c r="AT34" s="41">
        <f>AH34+AI34+AJ34+AK34+AL34+AM34+AN34+AO34+AP34+AQ34+AR34+AS34</f>
        <v>59160.02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1">
        <f>AU34+AV34+AW34+AX34+AY34+AZ34+BA34+BB34+BC34+BD34</f>
        <v>0</v>
      </c>
    </row>
    <row r="35" spans="1:57" x14ac:dyDescent="0.25">
      <c r="A35" s="13"/>
      <c r="B35" s="37" t="s">
        <v>231</v>
      </c>
      <c r="C35" s="38" t="s">
        <v>232</v>
      </c>
      <c r="D35" s="38" t="s">
        <v>233</v>
      </c>
      <c r="E35" s="40">
        <v>5526926.5999999996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1">
        <f>F35+G35+H35+I35+J35</f>
        <v>0</v>
      </c>
      <c r="L35" s="40">
        <v>5526926.5999999996</v>
      </c>
      <c r="M35" s="40">
        <v>0</v>
      </c>
      <c r="N35" s="40">
        <v>0</v>
      </c>
      <c r="O35" s="41">
        <f>K35+L35+M35+N35</f>
        <v>5526926.5999999996</v>
      </c>
      <c r="P35" s="41">
        <v>0</v>
      </c>
      <c r="Q35" s="40">
        <v>0</v>
      </c>
      <c r="R35" s="42">
        <v>0</v>
      </c>
      <c r="S35" s="41">
        <v>5526926.5999999996</v>
      </c>
      <c r="T35" s="40">
        <v>0</v>
      </c>
      <c r="U35" s="42">
        <v>5526926.5999999996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1">
        <f>Z35+AA35+AB35+AC35+AD35+AE35+AF35</f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0</v>
      </c>
      <c r="AQ35" s="40">
        <v>0</v>
      </c>
      <c r="AR35" s="40">
        <v>0</v>
      </c>
      <c r="AS35" s="40">
        <v>0</v>
      </c>
      <c r="AT35" s="41">
        <f>AH35+AI35+AJ35+AK35+AL35+AM35+AN35+AO35+AP35+AQ35+AR35+AS35</f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1">
        <f>AU35+AV35+AW35+AX35+AY35+AZ35+BA35+BB35+BC35+BD35</f>
        <v>0</v>
      </c>
    </row>
    <row r="36" spans="1:57" x14ac:dyDescent="0.25">
      <c r="A36" s="13"/>
      <c r="B36" s="28" t="s">
        <v>182</v>
      </c>
      <c r="C36" s="22" t="s">
        <v>234</v>
      </c>
      <c r="D36" s="22" t="s">
        <v>235</v>
      </c>
      <c r="E36" s="42">
        <f>E31+E32+E33+E34+E35</f>
        <v>7577189.4899999993</v>
      </c>
      <c r="F36" s="41">
        <v>19765.39</v>
      </c>
      <c r="G36" s="41">
        <v>21126.75</v>
      </c>
      <c r="H36" s="41">
        <v>0</v>
      </c>
      <c r="I36" s="41">
        <v>0</v>
      </c>
      <c r="J36" s="41">
        <v>18267.88</v>
      </c>
      <c r="K36" s="41">
        <f>F36+G36+H36+I36+J36</f>
        <v>59160.020000000004</v>
      </c>
      <c r="L36" s="41">
        <v>7518029.4699999997</v>
      </c>
      <c r="M36" s="41">
        <v>0</v>
      </c>
      <c r="N36" s="41">
        <v>0</v>
      </c>
      <c r="O36" s="41">
        <f>K36+L36+M36+N36</f>
        <v>7577189.4899999993</v>
      </c>
      <c r="P36" s="41">
        <v>59160.02</v>
      </c>
      <c r="Q36" s="41">
        <v>0</v>
      </c>
      <c r="R36" s="42">
        <v>59160.02</v>
      </c>
      <c r="S36" s="41">
        <v>7518029.4699999997</v>
      </c>
      <c r="T36" s="41">
        <v>0</v>
      </c>
      <c r="U36" s="42">
        <v>7518029.4699999997</v>
      </c>
      <c r="V36" s="41">
        <v>0</v>
      </c>
      <c r="W36" s="41">
        <v>59160.02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0</v>
      </c>
      <c r="AG36" s="41">
        <f>Z36+AA36+AB36+AC36+AD36+AE36+AF36</f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59160.02</v>
      </c>
      <c r="AO36" s="41">
        <v>0</v>
      </c>
      <c r="AP36" s="41">
        <v>0</v>
      </c>
      <c r="AQ36" s="41">
        <v>0</v>
      </c>
      <c r="AR36" s="41">
        <v>0</v>
      </c>
      <c r="AS36" s="41">
        <v>0</v>
      </c>
      <c r="AT36" s="41">
        <f>AH36+AI36+AJ36+AK36+AL36+AM36+AN36+AO36+AP36+AQ36+AR36+AS36</f>
        <v>59160.02</v>
      </c>
      <c r="AU36" s="41">
        <v>0</v>
      </c>
      <c r="AV36" s="41">
        <v>0</v>
      </c>
      <c r="AW36" s="41">
        <v>0</v>
      </c>
      <c r="AX36" s="41">
        <v>0</v>
      </c>
      <c r="AY36" s="41">
        <v>0</v>
      </c>
      <c r="AZ36" s="41">
        <v>0</v>
      </c>
      <c r="BA36" s="41">
        <v>0</v>
      </c>
      <c r="BB36" s="41">
        <v>0</v>
      </c>
      <c r="BC36" s="41">
        <v>0</v>
      </c>
      <c r="BD36" s="41">
        <v>0</v>
      </c>
      <c r="BE36" s="41">
        <f>AU36+AV36+AW36+AX36+AY36+AZ36+BA36+BB36+BC36+BD36</f>
        <v>0</v>
      </c>
    </row>
    <row r="37" spans="1:57" x14ac:dyDescent="0.25">
      <c r="A37" s="36" t="s">
        <v>236</v>
      </c>
      <c r="B37" s="37" t="s">
        <v>237</v>
      </c>
      <c r="C37" s="38" t="s">
        <v>238</v>
      </c>
      <c r="D37" s="38" t="s">
        <v>239</v>
      </c>
      <c r="E37" s="40">
        <v>36363395.130000003</v>
      </c>
      <c r="F37" s="40">
        <v>0</v>
      </c>
      <c r="G37" s="40">
        <v>36363395.130000003</v>
      </c>
      <c r="H37" s="40">
        <v>0</v>
      </c>
      <c r="I37" s="40">
        <v>0</v>
      </c>
      <c r="J37" s="40">
        <v>0</v>
      </c>
      <c r="K37" s="41">
        <f>F37+G37+H37+I37+J37</f>
        <v>36363395.130000003</v>
      </c>
      <c r="L37" s="40">
        <v>0</v>
      </c>
      <c r="M37" s="40">
        <v>0</v>
      </c>
      <c r="N37" s="40">
        <v>0</v>
      </c>
      <c r="O37" s="41">
        <f>K37+L37+M37+N37</f>
        <v>36363395.130000003</v>
      </c>
      <c r="P37" s="41">
        <v>36363395.130000003</v>
      </c>
      <c r="Q37" s="40">
        <v>0</v>
      </c>
      <c r="R37" s="42">
        <v>36363395.130000003</v>
      </c>
      <c r="S37" s="41">
        <v>0</v>
      </c>
      <c r="T37" s="40">
        <v>0</v>
      </c>
      <c r="U37" s="42">
        <v>0</v>
      </c>
      <c r="V37" s="40">
        <v>36363395.130000003</v>
      </c>
      <c r="W37" s="40">
        <v>0</v>
      </c>
      <c r="X37" s="40">
        <v>0</v>
      </c>
      <c r="Y37" s="40">
        <v>0</v>
      </c>
      <c r="Z37" s="40">
        <v>36363395.130000003</v>
      </c>
      <c r="AA37" s="40">
        <v>0</v>
      </c>
      <c r="AB37" s="40">
        <v>0</v>
      </c>
      <c r="AC37" s="40">
        <v>0</v>
      </c>
      <c r="AD37" s="40">
        <v>0</v>
      </c>
      <c r="AE37" s="40">
        <v>0</v>
      </c>
      <c r="AF37" s="40">
        <v>0</v>
      </c>
      <c r="AG37" s="41">
        <f>Z37+AA37+AB37+AC37+AD37+AE37+AF37</f>
        <v>36363395.130000003</v>
      </c>
      <c r="AH37" s="40">
        <v>0</v>
      </c>
      <c r="AI37" s="40">
        <v>0</v>
      </c>
      <c r="AJ37" s="40">
        <v>0</v>
      </c>
      <c r="AK37" s="40">
        <v>0</v>
      </c>
      <c r="AL37" s="40">
        <v>0</v>
      </c>
      <c r="AM37" s="40">
        <v>0</v>
      </c>
      <c r="AN37" s="40">
        <v>0</v>
      </c>
      <c r="AO37" s="40">
        <v>0</v>
      </c>
      <c r="AP37" s="40">
        <v>0</v>
      </c>
      <c r="AQ37" s="40">
        <v>0</v>
      </c>
      <c r="AR37" s="40">
        <v>0</v>
      </c>
      <c r="AS37" s="40">
        <v>0</v>
      </c>
      <c r="AT37" s="41">
        <f>AH37+AI37+AJ37+AK37+AL37+AM37+AN37+AO37+AP37+AQ37+AR37+AS37</f>
        <v>0</v>
      </c>
      <c r="AU37" s="40">
        <v>0</v>
      </c>
      <c r="AV37" s="40">
        <v>0</v>
      </c>
      <c r="AW37" s="40">
        <v>0</v>
      </c>
      <c r="AX37" s="40">
        <v>0</v>
      </c>
      <c r="AY37" s="40">
        <v>0</v>
      </c>
      <c r="AZ37" s="40">
        <v>0</v>
      </c>
      <c r="BA37" s="40">
        <v>0</v>
      </c>
      <c r="BB37" s="40">
        <v>0</v>
      </c>
      <c r="BC37" s="40">
        <v>0</v>
      </c>
      <c r="BD37" s="40">
        <v>0</v>
      </c>
      <c r="BE37" s="41">
        <f>AU37+AV37+AW37+AX37+AY37+AZ37+BA37+BB37+BC37+BD37</f>
        <v>0</v>
      </c>
    </row>
    <row r="38" spans="1:57" x14ac:dyDescent="0.25">
      <c r="A38" s="13"/>
      <c r="B38" s="37" t="s">
        <v>240</v>
      </c>
      <c r="C38" s="38" t="s">
        <v>241</v>
      </c>
      <c r="D38" s="38" t="s">
        <v>242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1">
        <f>F38+G38+H38+I38+J38</f>
        <v>0</v>
      </c>
      <c r="L38" s="40">
        <v>0</v>
      </c>
      <c r="M38" s="40">
        <v>0</v>
      </c>
      <c r="N38" s="40">
        <v>0</v>
      </c>
      <c r="O38" s="41">
        <f>K38+L38+M38+N38</f>
        <v>0</v>
      </c>
      <c r="P38" s="41">
        <v>0</v>
      </c>
      <c r="Q38" s="40">
        <v>0</v>
      </c>
      <c r="R38" s="42">
        <v>0</v>
      </c>
      <c r="S38" s="41">
        <v>0</v>
      </c>
      <c r="T38" s="40">
        <v>0</v>
      </c>
      <c r="U38" s="42">
        <v>0</v>
      </c>
      <c r="V38" s="40">
        <v>0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0</v>
      </c>
      <c r="AC38" s="40">
        <v>0</v>
      </c>
      <c r="AD38" s="40">
        <v>0</v>
      </c>
      <c r="AE38" s="40">
        <v>0</v>
      </c>
      <c r="AF38" s="40">
        <v>0</v>
      </c>
      <c r="AG38" s="41">
        <f>Z38+AA38+AB38+AC38+AD38+AE38+AF38</f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0</v>
      </c>
      <c r="AM38" s="40">
        <v>0</v>
      </c>
      <c r="AN38" s="40">
        <v>0</v>
      </c>
      <c r="AO38" s="40">
        <v>0</v>
      </c>
      <c r="AP38" s="40">
        <v>0</v>
      </c>
      <c r="AQ38" s="40">
        <v>0</v>
      </c>
      <c r="AR38" s="40">
        <v>0</v>
      </c>
      <c r="AS38" s="40">
        <v>0</v>
      </c>
      <c r="AT38" s="41">
        <f>AH38+AI38+AJ38+AK38+AL38+AM38+AN38+AO38+AP38+AQ38+AR38+AS38</f>
        <v>0</v>
      </c>
      <c r="AU38" s="40">
        <v>0</v>
      </c>
      <c r="AV38" s="40">
        <v>0</v>
      </c>
      <c r="AW38" s="40">
        <v>0</v>
      </c>
      <c r="AX38" s="40">
        <v>0</v>
      </c>
      <c r="AY38" s="40">
        <v>0</v>
      </c>
      <c r="AZ38" s="40">
        <v>0</v>
      </c>
      <c r="BA38" s="40">
        <v>0</v>
      </c>
      <c r="BB38" s="40">
        <v>0</v>
      </c>
      <c r="BC38" s="40">
        <v>0</v>
      </c>
      <c r="BD38" s="40">
        <v>0</v>
      </c>
      <c r="BE38" s="41">
        <f>AU38+AV38+AW38+AX38+AY38+AZ38+BA38+BB38+BC38+BD38</f>
        <v>0</v>
      </c>
    </row>
    <row r="39" spans="1:57" x14ac:dyDescent="0.25">
      <c r="A39" s="13"/>
      <c r="B39" s="21" t="s">
        <v>243</v>
      </c>
      <c r="C39" s="22" t="s">
        <v>244</v>
      </c>
      <c r="D39" s="22" t="s">
        <v>245</v>
      </c>
      <c r="E39" s="42">
        <f>E37+E38</f>
        <v>36363395.130000003</v>
      </c>
      <c r="F39" s="41">
        <v>0</v>
      </c>
      <c r="G39" s="41">
        <v>36363395.130000003</v>
      </c>
      <c r="H39" s="41">
        <v>0</v>
      </c>
      <c r="I39" s="41">
        <v>0</v>
      </c>
      <c r="J39" s="41">
        <v>0</v>
      </c>
      <c r="K39" s="41">
        <f>F39+G39+H39+I39+J39</f>
        <v>36363395.130000003</v>
      </c>
      <c r="L39" s="41">
        <v>0</v>
      </c>
      <c r="M39" s="41">
        <v>0</v>
      </c>
      <c r="N39" s="41">
        <v>0</v>
      </c>
      <c r="O39" s="41">
        <f>K39+L39+M39+N39</f>
        <v>36363395.130000003</v>
      </c>
      <c r="P39" s="41">
        <v>36363395.130000003</v>
      </c>
      <c r="Q39" s="41">
        <v>0</v>
      </c>
      <c r="R39" s="42">
        <v>36363395.130000003</v>
      </c>
      <c r="S39" s="41">
        <v>0</v>
      </c>
      <c r="T39" s="41">
        <v>0</v>
      </c>
      <c r="U39" s="42">
        <v>0</v>
      </c>
      <c r="V39" s="41">
        <v>36363395.130000003</v>
      </c>
      <c r="W39" s="41">
        <v>0</v>
      </c>
      <c r="X39" s="41">
        <v>0</v>
      </c>
      <c r="Y39" s="41">
        <v>0</v>
      </c>
      <c r="Z39" s="41">
        <v>36363395.130000003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f>Z39+AA39+AB39+AC39+AD39+AE39+AF39</f>
        <v>36363395.130000003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0</v>
      </c>
      <c r="AN39" s="41">
        <v>0</v>
      </c>
      <c r="AO39" s="41">
        <v>0</v>
      </c>
      <c r="AP39" s="41">
        <v>0</v>
      </c>
      <c r="AQ39" s="41">
        <v>0</v>
      </c>
      <c r="AR39" s="41">
        <v>0</v>
      </c>
      <c r="AS39" s="41">
        <v>0</v>
      </c>
      <c r="AT39" s="41">
        <f>AH39+AI39+AJ39+AK39+AL39+AM39+AN39+AO39+AP39+AQ39+AR39+AS39</f>
        <v>0</v>
      </c>
      <c r="AU39" s="41">
        <v>0</v>
      </c>
      <c r="AV39" s="41">
        <v>0</v>
      </c>
      <c r="AW39" s="41">
        <v>0</v>
      </c>
      <c r="AX39" s="41">
        <v>0</v>
      </c>
      <c r="AY39" s="41">
        <v>0</v>
      </c>
      <c r="AZ39" s="41">
        <v>0</v>
      </c>
      <c r="BA39" s="41">
        <v>0</v>
      </c>
      <c r="BB39" s="41">
        <v>0</v>
      </c>
      <c r="BC39" s="41">
        <v>0</v>
      </c>
      <c r="BD39" s="41">
        <v>0</v>
      </c>
      <c r="BE39" s="41">
        <f>AU39+AV39+AW39+AX39+AY39+AZ39+BA39+BB39+BC39+BD39</f>
        <v>0</v>
      </c>
    </row>
    <row r="40" spans="1:57" x14ac:dyDescent="0.25">
      <c r="A40" s="36" t="s">
        <v>246</v>
      </c>
      <c r="B40" s="37" t="s">
        <v>247</v>
      </c>
      <c r="C40" s="38" t="s">
        <v>248</v>
      </c>
      <c r="D40" s="38" t="s">
        <v>249</v>
      </c>
      <c r="E40" s="40">
        <v>25007178.050000001</v>
      </c>
      <c r="F40" s="40">
        <v>7242748.4199999999</v>
      </c>
      <c r="G40" s="40">
        <v>4400503.9400000004</v>
      </c>
      <c r="H40" s="40">
        <v>0</v>
      </c>
      <c r="I40" s="40">
        <v>0</v>
      </c>
      <c r="J40" s="40">
        <v>0</v>
      </c>
      <c r="K40" s="41">
        <f>F40+G40+H40+I40+J40</f>
        <v>11643252.359999999</v>
      </c>
      <c r="L40" s="40">
        <v>4798761.3099999996</v>
      </c>
      <c r="M40" s="40">
        <v>8565164.3800000008</v>
      </c>
      <c r="N40" s="40">
        <v>0</v>
      </c>
      <c r="O40" s="41">
        <f>K40+L40+M40+N40</f>
        <v>25007178.049999997</v>
      </c>
      <c r="P40" s="41">
        <v>11643252.359999999</v>
      </c>
      <c r="Q40" s="40">
        <v>6586786.9000000004</v>
      </c>
      <c r="R40" s="42">
        <v>18230039.260000002</v>
      </c>
      <c r="S40" s="41">
        <v>4798761.3099999996</v>
      </c>
      <c r="T40" s="40">
        <v>1978377.48</v>
      </c>
      <c r="U40" s="42">
        <v>6777138.79</v>
      </c>
      <c r="V40" s="40">
        <v>11937862.550000001</v>
      </c>
      <c r="W40" s="40">
        <v>6292176.71</v>
      </c>
      <c r="X40" s="40">
        <v>0</v>
      </c>
      <c r="Y40" s="40">
        <v>0</v>
      </c>
      <c r="Z40" s="40">
        <v>0</v>
      </c>
      <c r="AA40" s="40">
        <v>11937862.550000001</v>
      </c>
      <c r="AB40" s="40">
        <v>0</v>
      </c>
      <c r="AC40" s="40">
        <v>0</v>
      </c>
      <c r="AD40" s="40">
        <v>0</v>
      </c>
      <c r="AE40" s="40">
        <v>0</v>
      </c>
      <c r="AF40" s="40">
        <v>0</v>
      </c>
      <c r="AG40" s="41">
        <f>Z40+AA40+AB40+AC40+AD40+AE40+AF40</f>
        <v>11937862.550000001</v>
      </c>
      <c r="AH40" s="40">
        <v>0</v>
      </c>
      <c r="AI40" s="40">
        <v>0</v>
      </c>
      <c r="AJ40" s="40">
        <v>0</v>
      </c>
      <c r="AK40" s="40">
        <v>0</v>
      </c>
      <c r="AL40" s="40">
        <v>0</v>
      </c>
      <c r="AM40" s="40">
        <v>0</v>
      </c>
      <c r="AN40" s="40">
        <v>6292176.71</v>
      </c>
      <c r="AO40" s="40">
        <v>0</v>
      </c>
      <c r="AP40" s="40">
        <v>0</v>
      </c>
      <c r="AQ40" s="40">
        <v>0</v>
      </c>
      <c r="AR40" s="40">
        <v>0</v>
      </c>
      <c r="AS40" s="40">
        <v>0</v>
      </c>
      <c r="AT40" s="41">
        <f>AH40+AI40+AJ40+AK40+AL40+AM40+AN40+AO40+AP40+AQ40+AR40+AS40</f>
        <v>6292176.71</v>
      </c>
      <c r="AU40" s="40">
        <v>0</v>
      </c>
      <c r="AV40" s="40">
        <v>0</v>
      </c>
      <c r="AW40" s="40">
        <v>0</v>
      </c>
      <c r="AX40" s="40">
        <v>0</v>
      </c>
      <c r="AY40" s="40">
        <v>0</v>
      </c>
      <c r="AZ40" s="40">
        <v>0</v>
      </c>
      <c r="BA40" s="40">
        <v>0</v>
      </c>
      <c r="BB40" s="40">
        <v>0</v>
      </c>
      <c r="BC40" s="40">
        <v>0</v>
      </c>
      <c r="BD40" s="40">
        <v>0</v>
      </c>
      <c r="BE40" s="41">
        <f>AU40+AV40+AW40+AX40+AY40+AZ40+BA40+BB40+BC40+BD40</f>
        <v>0</v>
      </c>
    </row>
    <row r="41" spans="1:57" x14ac:dyDescent="0.25">
      <c r="A41" s="13"/>
      <c r="B41" s="37" t="s">
        <v>250</v>
      </c>
      <c r="C41" s="38" t="s">
        <v>251</v>
      </c>
      <c r="D41" s="38" t="s">
        <v>252</v>
      </c>
      <c r="E41" s="40">
        <v>349351.97</v>
      </c>
      <c r="F41" s="40">
        <v>0</v>
      </c>
      <c r="G41" s="40">
        <v>10693.34</v>
      </c>
      <c r="H41" s="40">
        <v>0</v>
      </c>
      <c r="I41" s="40">
        <v>0</v>
      </c>
      <c r="J41" s="40">
        <v>0</v>
      </c>
      <c r="K41" s="41">
        <f>F41+G41+H41+I41+J41</f>
        <v>10693.34</v>
      </c>
      <c r="L41" s="40">
        <v>1823238.63</v>
      </c>
      <c r="M41" s="40">
        <v>15420</v>
      </c>
      <c r="N41" s="40">
        <v>-1500000</v>
      </c>
      <c r="O41" s="41">
        <f>K41+L41+M41+N41</f>
        <v>349351.97</v>
      </c>
      <c r="P41" s="41">
        <v>10693.34</v>
      </c>
      <c r="Q41" s="40">
        <v>11858.3</v>
      </c>
      <c r="R41" s="42">
        <v>22551.64</v>
      </c>
      <c r="S41" s="41">
        <v>1823238.63</v>
      </c>
      <c r="T41" s="40">
        <v>3561.7</v>
      </c>
      <c r="U41" s="42">
        <v>1826800.33</v>
      </c>
      <c r="V41" s="40">
        <v>8452.69</v>
      </c>
      <c r="W41" s="40">
        <v>14098.95</v>
      </c>
      <c r="X41" s="40">
        <v>0</v>
      </c>
      <c r="Y41" s="40">
        <v>0</v>
      </c>
      <c r="Z41" s="40">
        <v>0</v>
      </c>
      <c r="AA41" s="40">
        <v>8452.69</v>
      </c>
      <c r="AB41" s="40">
        <v>0</v>
      </c>
      <c r="AC41" s="40">
        <v>0</v>
      </c>
      <c r="AD41" s="40">
        <v>0</v>
      </c>
      <c r="AE41" s="40">
        <v>0</v>
      </c>
      <c r="AF41" s="40">
        <v>0</v>
      </c>
      <c r="AG41" s="41">
        <f>Z41+AA41+AB41+AC41+AD41+AE41+AF41</f>
        <v>8452.69</v>
      </c>
      <c r="AH41" s="40">
        <v>0</v>
      </c>
      <c r="AI41" s="40">
        <v>0</v>
      </c>
      <c r="AJ41" s="40">
        <v>0</v>
      </c>
      <c r="AK41" s="40">
        <v>0</v>
      </c>
      <c r="AL41" s="40">
        <v>0</v>
      </c>
      <c r="AM41" s="40">
        <v>0</v>
      </c>
      <c r="AN41" s="40">
        <v>14098.95</v>
      </c>
      <c r="AO41" s="40">
        <v>0</v>
      </c>
      <c r="AP41" s="40">
        <v>0</v>
      </c>
      <c r="AQ41" s="40">
        <v>0</v>
      </c>
      <c r="AR41" s="40">
        <v>0</v>
      </c>
      <c r="AS41" s="40">
        <v>0</v>
      </c>
      <c r="AT41" s="41">
        <f>AH41+AI41+AJ41+AK41+AL41+AM41+AN41+AO41+AP41+AQ41+AR41+AS41</f>
        <v>14098.95</v>
      </c>
      <c r="AU41" s="40">
        <v>0</v>
      </c>
      <c r="AV41" s="40">
        <v>0</v>
      </c>
      <c r="AW41" s="40">
        <v>0</v>
      </c>
      <c r="AX41" s="40">
        <v>0</v>
      </c>
      <c r="AY41" s="40">
        <v>0</v>
      </c>
      <c r="AZ41" s="40">
        <v>0</v>
      </c>
      <c r="BA41" s="40">
        <v>0</v>
      </c>
      <c r="BB41" s="40">
        <v>0</v>
      </c>
      <c r="BC41" s="40">
        <v>0</v>
      </c>
      <c r="BD41" s="40">
        <v>0</v>
      </c>
      <c r="BE41" s="41">
        <f>AU41+AV41+AW41+AX41+AY41+AZ41+BA41+BB41+BC41+BD41</f>
        <v>0</v>
      </c>
    </row>
    <row r="42" spans="1:57" x14ac:dyDescent="0.25">
      <c r="A42" s="13"/>
      <c r="B42" s="37" t="s">
        <v>253</v>
      </c>
      <c r="C42" s="38" t="s">
        <v>254</v>
      </c>
      <c r="D42" s="38" t="s">
        <v>255</v>
      </c>
      <c r="E42" s="40">
        <v>4030304.4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1">
        <f>F42+G42+H42+I42+J42</f>
        <v>0</v>
      </c>
      <c r="L42" s="40">
        <v>4030304.4</v>
      </c>
      <c r="M42" s="40">
        <v>0</v>
      </c>
      <c r="N42" s="40">
        <v>0</v>
      </c>
      <c r="O42" s="41">
        <f>K42+L42+M42+N42</f>
        <v>4030304.4</v>
      </c>
      <c r="P42" s="41">
        <v>0</v>
      </c>
      <c r="Q42" s="40">
        <v>0</v>
      </c>
      <c r="R42" s="42">
        <v>0</v>
      </c>
      <c r="S42" s="41">
        <v>4030304.4</v>
      </c>
      <c r="T42" s="40">
        <v>0</v>
      </c>
      <c r="U42" s="42">
        <v>4030304.4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0</v>
      </c>
      <c r="AC42" s="40">
        <v>0</v>
      </c>
      <c r="AD42" s="40">
        <v>0</v>
      </c>
      <c r="AE42" s="40">
        <v>0</v>
      </c>
      <c r="AF42" s="40">
        <v>0</v>
      </c>
      <c r="AG42" s="41">
        <f>Z42+AA42+AB42+AC42+AD42+AE42+AF42</f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0</v>
      </c>
      <c r="AM42" s="40">
        <v>0</v>
      </c>
      <c r="AN42" s="40">
        <v>0</v>
      </c>
      <c r="AO42" s="40">
        <v>0</v>
      </c>
      <c r="AP42" s="40">
        <v>0</v>
      </c>
      <c r="AQ42" s="40">
        <v>0</v>
      </c>
      <c r="AR42" s="40">
        <v>0</v>
      </c>
      <c r="AS42" s="40">
        <v>0</v>
      </c>
      <c r="AT42" s="41">
        <f>AH42+AI42+AJ42+AK42+AL42+AM42+AN42+AO42+AP42+AQ42+AR42+AS42</f>
        <v>0</v>
      </c>
      <c r="AU42" s="40">
        <v>0</v>
      </c>
      <c r="AV42" s="40">
        <v>0</v>
      </c>
      <c r="AW42" s="40">
        <v>0</v>
      </c>
      <c r="AX42" s="40">
        <v>0</v>
      </c>
      <c r="AY42" s="40">
        <v>0</v>
      </c>
      <c r="AZ42" s="40">
        <v>0</v>
      </c>
      <c r="BA42" s="40">
        <v>0</v>
      </c>
      <c r="BB42" s="40">
        <v>0</v>
      </c>
      <c r="BC42" s="40">
        <v>0</v>
      </c>
      <c r="BD42" s="40">
        <v>0</v>
      </c>
      <c r="BE42" s="41">
        <f>AU42+AV42+AW42+AX42+AY42+AZ42+BA42+BB42+BC42+BD42</f>
        <v>0</v>
      </c>
    </row>
    <row r="43" spans="1:57" x14ac:dyDescent="0.25">
      <c r="A43" s="13"/>
      <c r="B43" s="37" t="s">
        <v>256</v>
      </c>
      <c r="C43" s="38" t="s">
        <v>257</v>
      </c>
      <c r="D43" s="38" t="s">
        <v>258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1">
        <f>F43+G43+H43+I43+J43</f>
        <v>0</v>
      </c>
      <c r="L43" s="40">
        <v>0</v>
      </c>
      <c r="M43" s="40">
        <v>0</v>
      </c>
      <c r="N43" s="40">
        <v>0</v>
      </c>
      <c r="O43" s="41">
        <f>K43+L43+M43+N43</f>
        <v>0</v>
      </c>
      <c r="P43" s="41">
        <v>0</v>
      </c>
      <c r="Q43" s="40">
        <v>0</v>
      </c>
      <c r="R43" s="42">
        <v>0</v>
      </c>
      <c r="S43" s="41">
        <v>0</v>
      </c>
      <c r="T43" s="40">
        <v>0</v>
      </c>
      <c r="U43" s="42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0</v>
      </c>
      <c r="AC43" s="40">
        <v>0</v>
      </c>
      <c r="AD43" s="40">
        <v>0</v>
      </c>
      <c r="AE43" s="40">
        <v>0</v>
      </c>
      <c r="AF43" s="40">
        <v>0</v>
      </c>
      <c r="AG43" s="41">
        <f>Z43+AA43+AB43+AC43+AD43+AE43+AF43</f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0</v>
      </c>
      <c r="AM43" s="40">
        <v>0</v>
      </c>
      <c r="AN43" s="40">
        <v>0</v>
      </c>
      <c r="AO43" s="40">
        <v>0</v>
      </c>
      <c r="AP43" s="40">
        <v>0</v>
      </c>
      <c r="AQ43" s="40">
        <v>0</v>
      </c>
      <c r="AR43" s="40">
        <v>0</v>
      </c>
      <c r="AS43" s="40">
        <v>0</v>
      </c>
      <c r="AT43" s="41">
        <f>AH43+AI43+AJ43+AK43+AL43+AM43+AN43+AO43+AP43+AQ43+AR43+AS43</f>
        <v>0</v>
      </c>
      <c r="AU43" s="40">
        <v>0</v>
      </c>
      <c r="AV43" s="40">
        <v>0</v>
      </c>
      <c r="AW43" s="40">
        <v>0</v>
      </c>
      <c r="AX43" s="40">
        <v>0</v>
      </c>
      <c r="AY43" s="40">
        <v>0</v>
      </c>
      <c r="AZ43" s="40">
        <v>0</v>
      </c>
      <c r="BA43" s="40">
        <v>0</v>
      </c>
      <c r="BB43" s="40">
        <v>0</v>
      </c>
      <c r="BC43" s="40">
        <v>0</v>
      </c>
      <c r="BD43" s="40">
        <v>0</v>
      </c>
      <c r="BE43" s="41">
        <f>AU43+AV43+AW43+AX43+AY43+AZ43+BA43+BB43+BC43+BD43</f>
        <v>0</v>
      </c>
    </row>
    <row r="44" spans="1:57" x14ac:dyDescent="0.25">
      <c r="A44" s="13"/>
      <c r="B44" s="37" t="s">
        <v>259</v>
      </c>
      <c r="C44" s="38" t="s">
        <v>260</v>
      </c>
      <c r="D44" s="38" t="s">
        <v>261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1">
        <f>F44+G44+H44+I44+J44</f>
        <v>0</v>
      </c>
      <c r="L44" s="40">
        <v>0</v>
      </c>
      <c r="M44" s="40">
        <v>0</v>
      </c>
      <c r="N44" s="40">
        <v>0</v>
      </c>
      <c r="O44" s="41">
        <f>K44+L44+M44+N44</f>
        <v>0</v>
      </c>
      <c r="P44" s="41">
        <v>0</v>
      </c>
      <c r="Q44" s="40">
        <v>0</v>
      </c>
      <c r="R44" s="42">
        <v>0</v>
      </c>
      <c r="S44" s="41">
        <v>0</v>
      </c>
      <c r="T44" s="40">
        <v>0</v>
      </c>
      <c r="U44" s="42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0</v>
      </c>
      <c r="AC44" s="40">
        <v>0</v>
      </c>
      <c r="AD44" s="40">
        <v>0</v>
      </c>
      <c r="AE44" s="40">
        <v>0</v>
      </c>
      <c r="AF44" s="40">
        <v>0</v>
      </c>
      <c r="AG44" s="41">
        <f>Z44+AA44+AB44+AC44+AD44+AE44+AF44</f>
        <v>0</v>
      </c>
      <c r="AH44" s="40">
        <v>0</v>
      </c>
      <c r="AI44" s="40">
        <v>0</v>
      </c>
      <c r="AJ44" s="40">
        <v>0</v>
      </c>
      <c r="AK44" s="40">
        <v>0</v>
      </c>
      <c r="AL44" s="40">
        <v>0</v>
      </c>
      <c r="AM44" s="40">
        <v>0</v>
      </c>
      <c r="AN44" s="40">
        <v>0</v>
      </c>
      <c r="AO44" s="40">
        <v>0</v>
      </c>
      <c r="AP44" s="40">
        <v>0</v>
      </c>
      <c r="AQ44" s="40">
        <v>0</v>
      </c>
      <c r="AR44" s="40">
        <v>0</v>
      </c>
      <c r="AS44" s="40">
        <v>0</v>
      </c>
      <c r="AT44" s="41">
        <f>AH44+AI44+AJ44+AK44+AL44+AM44+AN44+AO44+AP44+AQ44+AR44+AS44</f>
        <v>0</v>
      </c>
      <c r="AU44" s="40">
        <v>0</v>
      </c>
      <c r="AV44" s="40">
        <v>0</v>
      </c>
      <c r="AW44" s="40">
        <v>0</v>
      </c>
      <c r="AX44" s="40">
        <v>0</v>
      </c>
      <c r="AY44" s="40">
        <v>0</v>
      </c>
      <c r="AZ44" s="40">
        <v>0</v>
      </c>
      <c r="BA44" s="40">
        <v>0</v>
      </c>
      <c r="BB44" s="40">
        <v>0</v>
      </c>
      <c r="BC44" s="40">
        <v>0</v>
      </c>
      <c r="BD44" s="40">
        <v>0</v>
      </c>
      <c r="BE44" s="41">
        <f>AU44+AV44+AW44+AX44+AY44+AZ44+BA44+BB44+BC44+BD44</f>
        <v>0</v>
      </c>
    </row>
    <row r="45" spans="1:57" x14ac:dyDescent="0.25">
      <c r="A45" s="13"/>
      <c r="B45" s="28" t="s">
        <v>182</v>
      </c>
      <c r="C45" s="22" t="s">
        <v>262</v>
      </c>
      <c r="D45" s="22" t="s">
        <v>263</v>
      </c>
      <c r="E45" s="42">
        <f>E40+E41+E42+E43+E44</f>
        <v>29386834.419999998</v>
      </c>
      <c r="F45" s="41">
        <v>7242748.4199999999</v>
      </c>
      <c r="G45" s="41">
        <v>4411197.28</v>
      </c>
      <c r="H45" s="41">
        <v>0</v>
      </c>
      <c r="I45" s="41">
        <v>0</v>
      </c>
      <c r="J45" s="41">
        <v>0</v>
      </c>
      <c r="K45" s="41">
        <f>F45+G45+H45+I45+J45</f>
        <v>11653945.699999999</v>
      </c>
      <c r="L45" s="41">
        <v>10652304.34</v>
      </c>
      <c r="M45" s="41">
        <v>8580584.3800000008</v>
      </c>
      <c r="N45" s="41">
        <v>-1500000</v>
      </c>
      <c r="O45" s="41">
        <f>K45+L45+M45+N45</f>
        <v>29386834.420000002</v>
      </c>
      <c r="P45" s="41">
        <v>11653945.699999999</v>
      </c>
      <c r="Q45" s="41">
        <v>6598645.2000000002</v>
      </c>
      <c r="R45" s="42">
        <v>18252590.899999999</v>
      </c>
      <c r="S45" s="41">
        <v>10652304.34</v>
      </c>
      <c r="T45" s="41">
        <v>1981939.18</v>
      </c>
      <c r="U45" s="42">
        <v>12634243.52</v>
      </c>
      <c r="V45" s="41">
        <v>11946315.24</v>
      </c>
      <c r="W45" s="41">
        <v>6306275.6600000001</v>
      </c>
      <c r="X45" s="41">
        <v>0</v>
      </c>
      <c r="Y45" s="41">
        <v>0</v>
      </c>
      <c r="Z45" s="41">
        <v>0</v>
      </c>
      <c r="AA45" s="41">
        <v>11946315.24</v>
      </c>
      <c r="AB45" s="41">
        <v>0</v>
      </c>
      <c r="AC45" s="41">
        <v>0</v>
      </c>
      <c r="AD45" s="41">
        <v>0</v>
      </c>
      <c r="AE45" s="41">
        <v>0</v>
      </c>
      <c r="AF45" s="41">
        <v>0</v>
      </c>
      <c r="AG45" s="41">
        <f>Z45+AA45+AB45+AC45+AD45+AE45+AF45</f>
        <v>11946315.24</v>
      </c>
      <c r="AH45" s="41">
        <v>0</v>
      </c>
      <c r="AI45" s="41">
        <v>0</v>
      </c>
      <c r="AJ45" s="41">
        <v>0</v>
      </c>
      <c r="AK45" s="41">
        <v>0</v>
      </c>
      <c r="AL45" s="41">
        <v>0</v>
      </c>
      <c r="AM45" s="41">
        <v>0</v>
      </c>
      <c r="AN45" s="41">
        <v>6306275.6600000001</v>
      </c>
      <c r="AO45" s="41">
        <v>0</v>
      </c>
      <c r="AP45" s="41">
        <v>0</v>
      </c>
      <c r="AQ45" s="41">
        <v>0</v>
      </c>
      <c r="AR45" s="41">
        <v>0</v>
      </c>
      <c r="AS45" s="41">
        <v>0</v>
      </c>
      <c r="AT45" s="41">
        <f>AH45+AI45+AJ45+AK45+AL45+AM45+AN45+AO45+AP45+AQ45+AR45+AS45</f>
        <v>6306275.6600000001</v>
      </c>
      <c r="AU45" s="41">
        <v>0</v>
      </c>
      <c r="AV45" s="41">
        <v>0</v>
      </c>
      <c r="AW45" s="41">
        <v>0</v>
      </c>
      <c r="AX45" s="41">
        <v>0</v>
      </c>
      <c r="AY45" s="41">
        <v>0</v>
      </c>
      <c r="AZ45" s="41">
        <v>0</v>
      </c>
      <c r="BA45" s="41">
        <v>0</v>
      </c>
      <c r="BB45" s="41">
        <v>0</v>
      </c>
      <c r="BC45" s="41">
        <v>0</v>
      </c>
      <c r="BD45" s="41">
        <v>0</v>
      </c>
      <c r="BE45" s="41">
        <f>AU45+AV45+AW45+AX45+AY45+AZ45+BA45+BB45+BC45+BD45</f>
        <v>0</v>
      </c>
    </row>
    <row r="46" spans="1:57" x14ac:dyDescent="0.25">
      <c r="A46" s="7" t="s">
        <v>264</v>
      </c>
      <c r="B46" s="28" t="s">
        <v>182</v>
      </c>
      <c r="C46" s="43" t="s">
        <v>265</v>
      </c>
      <c r="D46" s="22" t="s">
        <v>266</v>
      </c>
      <c r="E46" s="42">
        <f>E17+E22+E26+E30+E36+E39+E45</f>
        <v>123925134.27000001</v>
      </c>
      <c r="F46" s="40">
        <v>120511294.2</v>
      </c>
      <c r="G46" s="40">
        <v>100825108.7</v>
      </c>
      <c r="H46" s="40">
        <v>1452249.1</v>
      </c>
      <c r="I46" s="40">
        <v>0</v>
      </c>
      <c r="J46" s="40">
        <v>18267.88</v>
      </c>
      <c r="K46" s="41">
        <f>F46+G46+H46+I46+J46</f>
        <v>222806919.88</v>
      </c>
      <c r="L46" s="40">
        <v>112437055.68000001</v>
      </c>
      <c r="M46" s="40">
        <v>8580584.3800000008</v>
      </c>
      <c r="N46" s="40">
        <v>-1500000</v>
      </c>
      <c r="O46" s="41">
        <f>K46+L46+M46+N46</f>
        <v>342324559.94</v>
      </c>
      <c r="P46" s="41">
        <v>222806919.88</v>
      </c>
      <c r="Q46" s="40">
        <v>6598645.2000000002</v>
      </c>
      <c r="R46" s="42">
        <v>229405565.08000001</v>
      </c>
      <c r="S46" s="41">
        <v>112437055.68000001</v>
      </c>
      <c r="T46" s="40">
        <v>1981939.18</v>
      </c>
      <c r="U46" s="42">
        <v>114418994.86</v>
      </c>
      <c r="V46" s="40">
        <v>163126685.28999999</v>
      </c>
      <c r="W46" s="40">
        <v>66278879.789999999</v>
      </c>
      <c r="X46" s="40">
        <v>0</v>
      </c>
      <c r="Y46" s="40">
        <v>0</v>
      </c>
      <c r="Z46" s="40">
        <v>45921979.170000002</v>
      </c>
      <c r="AA46" s="40">
        <v>113739702.98</v>
      </c>
      <c r="AB46" s="40">
        <v>2351491.98</v>
      </c>
      <c r="AC46" s="40">
        <v>1113511.1599999999</v>
      </c>
      <c r="AD46" s="40">
        <v>0</v>
      </c>
      <c r="AE46" s="40">
        <v>0</v>
      </c>
      <c r="AF46" s="40">
        <v>0</v>
      </c>
      <c r="AG46" s="41">
        <f>Z46+AA46+AB46+AC46+AD46+AE46+AF46</f>
        <v>163126685.28999999</v>
      </c>
      <c r="AH46" s="40">
        <v>0</v>
      </c>
      <c r="AI46" s="40">
        <v>0</v>
      </c>
      <c r="AJ46" s="40">
        <v>0</v>
      </c>
      <c r="AK46" s="40">
        <v>0</v>
      </c>
      <c r="AL46" s="40">
        <v>0</v>
      </c>
      <c r="AM46" s="40">
        <v>0</v>
      </c>
      <c r="AN46" s="40">
        <v>66278879.789999999</v>
      </c>
      <c r="AO46" s="40">
        <v>0</v>
      </c>
      <c r="AP46" s="40">
        <v>0</v>
      </c>
      <c r="AQ46" s="40">
        <v>0</v>
      </c>
      <c r="AR46" s="40">
        <v>0</v>
      </c>
      <c r="AS46" s="40">
        <v>0</v>
      </c>
      <c r="AT46" s="41">
        <f>AH46+AI46+AJ46+AK46+AL46+AM46+AN46+AO46+AP46+AQ46+AR46+AS46</f>
        <v>66278879.789999999</v>
      </c>
      <c r="AU46" s="40">
        <v>0</v>
      </c>
      <c r="AV46" s="40">
        <v>0</v>
      </c>
      <c r="AW46" s="40">
        <v>0</v>
      </c>
      <c r="AX46" s="40">
        <v>0</v>
      </c>
      <c r="AY46" s="40">
        <v>0</v>
      </c>
      <c r="AZ46" s="40">
        <v>0</v>
      </c>
      <c r="BA46" s="40">
        <v>0</v>
      </c>
      <c r="BB46" s="40">
        <v>0</v>
      </c>
      <c r="BC46" s="40">
        <v>0</v>
      </c>
      <c r="BD46" s="40">
        <v>0</v>
      </c>
      <c r="BE46" s="41">
        <f>AU46+AV46+AW46+AX46+AY46+AZ46+BA46+BB46+BC46+BD46</f>
        <v>0</v>
      </c>
    </row>
    <row r="47" spans="1:57" x14ac:dyDescent="0.25">
      <c r="A47" s="36" t="s">
        <v>267</v>
      </c>
      <c r="B47" s="37" t="s">
        <v>268</v>
      </c>
      <c r="C47" s="38" t="s">
        <v>269</v>
      </c>
      <c r="D47" s="38" t="s">
        <v>270</v>
      </c>
      <c r="E47" s="40">
        <v>868208926.97000003</v>
      </c>
      <c r="F47" s="40">
        <v>2753673.94</v>
      </c>
      <c r="G47" s="40">
        <v>138248.76999999999</v>
      </c>
      <c r="H47" s="40">
        <v>0</v>
      </c>
      <c r="I47" s="40">
        <v>0</v>
      </c>
      <c r="J47" s="40">
        <v>0</v>
      </c>
      <c r="K47" s="41">
        <f>F47+G47+H47+I47+J47</f>
        <v>2891922.71</v>
      </c>
      <c r="L47" s="40">
        <v>11280176.66</v>
      </c>
      <c r="M47" s="40">
        <v>1927500.42</v>
      </c>
      <c r="N47" s="40">
        <v>852109327.17999995</v>
      </c>
      <c r="O47" s="41">
        <f>K47+L47+M47+N47</f>
        <v>868208926.96999991</v>
      </c>
      <c r="P47" s="41">
        <v>2891922.71</v>
      </c>
      <c r="Q47" s="40">
        <v>1482287.32</v>
      </c>
      <c r="R47" s="42">
        <v>4374210.03</v>
      </c>
      <c r="S47" s="41">
        <v>11280176.66</v>
      </c>
      <c r="T47" s="40">
        <v>445213.1</v>
      </c>
      <c r="U47" s="42">
        <v>11725389.76</v>
      </c>
      <c r="V47" s="40">
        <v>3810260.14</v>
      </c>
      <c r="W47" s="40">
        <v>563949.89</v>
      </c>
      <c r="X47" s="40">
        <v>0</v>
      </c>
      <c r="Y47" s="40">
        <v>0</v>
      </c>
      <c r="Z47" s="40">
        <v>0</v>
      </c>
      <c r="AA47" s="40">
        <v>3810260.14</v>
      </c>
      <c r="AB47" s="40">
        <v>0</v>
      </c>
      <c r="AC47" s="40">
        <v>0</v>
      </c>
      <c r="AD47" s="40">
        <v>0</v>
      </c>
      <c r="AE47" s="40">
        <v>0</v>
      </c>
      <c r="AF47" s="40">
        <v>0</v>
      </c>
      <c r="AG47" s="41">
        <f>Z47+AA47+AB47+AC47+AD47+AE47+AF47</f>
        <v>3810260.14</v>
      </c>
      <c r="AH47" s="40">
        <v>0</v>
      </c>
      <c r="AI47" s="40">
        <v>0</v>
      </c>
      <c r="AJ47" s="40">
        <v>0</v>
      </c>
      <c r="AK47" s="40">
        <v>0</v>
      </c>
      <c r="AL47" s="40">
        <v>0</v>
      </c>
      <c r="AM47" s="40">
        <v>0</v>
      </c>
      <c r="AN47" s="40">
        <v>563949.89</v>
      </c>
      <c r="AO47" s="40">
        <v>0</v>
      </c>
      <c r="AP47" s="40">
        <v>0</v>
      </c>
      <c r="AQ47" s="40">
        <v>0</v>
      </c>
      <c r="AR47" s="40">
        <v>0</v>
      </c>
      <c r="AS47" s="40">
        <v>0</v>
      </c>
      <c r="AT47" s="41">
        <f>AH47+AI47+AJ47+AK47+AL47+AM47+AN47+AO47+AP47+AQ47+AR47+AS47</f>
        <v>563949.89</v>
      </c>
      <c r="AU47" s="40">
        <v>0</v>
      </c>
      <c r="AV47" s="40">
        <v>0</v>
      </c>
      <c r="AW47" s="40">
        <v>0</v>
      </c>
      <c r="AX47" s="40">
        <v>0</v>
      </c>
      <c r="AY47" s="40">
        <v>0</v>
      </c>
      <c r="AZ47" s="40">
        <v>0</v>
      </c>
      <c r="BA47" s="40">
        <v>0</v>
      </c>
      <c r="BB47" s="40">
        <v>0</v>
      </c>
      <c r="BC47" s="40">
        <v>0</v>
      </c>
      <c r="BD47" s="40">
        <v>0</v>
      </c>
      <c r="BE47" s="41">
        <f>AU47+AV47+AW47+AX47+AY47+AZ47+BA47+BB47+BC47+BD47</f>
        <v>0</v>
      </c>
    </row>
    <row r="48" spans="1:57" x14ac:dyDescent="0.25">
      <c r="A48" s="13"/>
      <c r="B48" s="37" t="s">
        <v>271</v>
      </c>
      <c r="C48" s="38" t="s">
        <v>272</v>
      </c>
      <c r="D48" s="38" t="s">
        <v>273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1">
        <f>F48+G48+H48+I48+J48</f>
        <v>0</v>
      </c>
      <c r="L48" s="40">
        <v>0</v>
      </c>
      <c r="M48" s="40">
        <v>0</v>
      </c>
      <c r="N48" s="40">
        <v>0</v>
      </c>
      <c r="O48" s="41">
        <f>K48+L48+M48+N48</f>
        <v>0</v>
      </c>
      <c r="P48" s="41">
        <v>0</v>
      </c>
      <c r="Q48" s="40">
        <v>0</v>
      </c>
      <c r="R48" s="42">
        <v>0</v>
      </c>
      <c r="S48" s="41">
        <v>0</v>
      </c>
      <c r="T48" s="40">
        <v>0</v>
      </c>
      <c r="U48" s="42">
        <v>0</v>
      </c>
      <c r="V48" s="40">
        <v>0</v>
      </c>
      <c r="W48" s="40">
        <v>0</v>
      </c>
      <c r="X48" s="40">
        <v>0</v>
      </c>
      <c r="Y48" s="40">
        <v>0</v>
      </c>
      <c r="Z48" s="40">
        <v>0</v>
      </c>
      <c r="AA48" s="40">
        <v>0</v>
      </c>
      <c r="AB48" s="40">
        <v>0</v>
      </c>
      <c r="AC48" s="40">
        <v>0</v>
      </c>
      <c r="AD48" s="40">
        <v>0</v>
      </c>
      <c r="AE48" s="40">
        <v>0</v>
      </c>
      <c r="AF48" s="40">
        <v>0</v>
      </c>
      <c r="AG48" s="41">
        <f>Z48+AA48+AB48+AC48+AD48+AE48+AF48</f>
        <v>0</v>
      </c>
      <c r="AH48" s="40">
        <v>0</v>
      </c>
      <c r="AI48" s="40">
        <v>0</v>
      </c>
      <c r="AJ48" s="40">
        <v>0</v>
      </c>
      <c r="AK48" s="40">
        <v>0</v>
      </c>
      <c r="AL48" s="40">
        <v>0</v>
      </c>
      <c r="AM48" s="40">
        <v>0</v>
      </c>
      <c r="AN48" s="40">
        <v>0</v>
      </c>
      <c r="AO48" s="40">
        <v>0</v>
      </c>
      <c r="AP48" s="40">
        <v>0</v>
      </c>
      <c r="AQ48" s="40">
        <v>0</v>
      </c>
      <c r="AR48" s="40">
        <v>0</v>
      </c>
      <c r="AS48" s="40">
        <v>0</v>
      </c>
      <c r="AT48" s="41">
        <f>AH48+AI48+AJ48+AK48+AL48+AM48+AN48+AO48+AP48+AQ48+AR48+AS48</f>
        <v>0</v>
      </c>
      <c r="AU48" s="40">
        <v>0</v>
      </c>
      <c r="AV48" s="40">
        <v>0</v>
      </c>
      <c r="AW48" s="40">
        <v>0</v>
      </c>
      <c r="AX48" s="40">
        <v>0</v>
      </c>
      <c r="AY48" s="40">
        <v>0</v>
      </c>
      <c r="AZ48" s="40">
        <v>0</v>
      </c>
      <c r="BA48" s="40">
        <v>0</v>
      </c>
      <c r="BB48" s="40">
        <v>0</v>
      </c>
      <c r="BC48" s="40">
        <v>0</v>
      </c>
      <c r="BD48" s="40">
        <v>0</v>
      </c>
      <c r="BE48" s="41">
        <f>AU48+AV48+AW48+AX48+AY48+AZ48+BA48+BB48+BC48+BD48</f>
        <v>0</v>
      </c>
    </row>
    <row r="49" spans="1:57" x14ac:dyDescent="0.25">
      <c r="A49" s="13"/>
      <c r="B49" s="37" t="s">
        <v>274</v>
      </c>
      <c r="C49" s="38" t="s">
        <v>275</v>
      </c>
      <c r="D49" s="38" t="s">
        <v>276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1">
        <f>F49+G49+H49+I49+J49</f>
        <v>0</v>
      </c>
      <c r="L49" s="40">
        <v>0</v>
      </c>
      <c r="M49" s="40">
        <v>0</v>
      </c>
      <c r="N49" s="40">
        <v>0</v>
      </c>
      <c r="O49" s="41">
        <f>K49+L49+M49+N49</f>
        <v>0</v>
      </c>
      <c r="P49" s="41">
        <v>0</v>
      </c>
      <c r="Q49" s="40">
        <v>0</v>
      </c>
      <c r="R49" s="42">
        <v>0</v>
      </c>
      <c r="S49" s="41">
        <v>0</v>
      </c>
      <c r="T49" s="40">
        <v>0</v>
      </c>
      <c r="U49" s="42">
        <v>0</v>
      </c>
      <c r="V49" s="40">
        <v>0</v>
      </c>
      <c r="W49" s="40">
        <v>0</v>
      </c>
      <c r="X49" s="40">
        <v>0</v>
      </c>
      <c r="Y49" s="40">
        <v>0</v>
      </c>
      <c r="Z49" s="40">
        <v>0</v>
      </c>
      <c r="AA49" s="40">
        <v>0</v>
      </c>
      <c r="AB49" s="40">
        <v>0</v>
      </c>
      <c r="AC49" s="40">
        <v>0</v>
      </c>
      <c r="AD49" s="40">
        <v>0</v>
      </c>
      <c r="AE49" s="40">
        <v>0</v>
      </c>
      <c r="AF49" s="40">
        <v>0</v>
      </c>
      <c r="AG49" s="41">
        <f>Z49+AA49+AB49+AC49+AD49+AE49+AF49</f>
        <v>0</v>
      </c>
      <c r="AH49" s="40">
        <v>0</v>
      </c>
      <c r="AI49" s="40">
        <v>0</v>
      </c>
      <c r="AJ49" s="40">
        <v>0</v>
      </c>
      <c r="AK49" s="40">
        <v>0</v>
      </c>
      <c r="AL49" s="40">
        <v>0</v>
      </c>
      <c r="AM49" s="40">
        <v>0</v>
      </c>
      <c r="AN49" s="40">
        <v>0</v>
      </c>
      <c r="AO49" s="40">
        <v>0</v>
      </c>
      <c r="AP49" s="40">
        <v>0</v>
      </c>
      <c r="AQ49" s="40">
        <v>0</v>
      </c>
      <c r="AR49" s="40">
        <v>0</v>
      </c>
      <c r="AS49" s="40">
        <v>0</v>
      </c>
      <c r="AT49" s="41">
        <f>AH49+AI49+AJ49+AK49+AL49+AM49+AN49+AO49+AP49+AQ49+AR49+AS49</f>
        <v>0</v>
      </c>
      <c r="AU49" s="40">
        <v>0</v>
      </c>
      <c r="AV49" s="40">
        <v>0</v>
      </c>
      <c r="AW49" s="40">
        <v>0</v>
      </c>
      <c r="AX49" s="40">
        <v>0</v>
      </c>
      <c r="AY49" s="40">
        <v>0</v>
      </c>
      <c r="AZ49" s="40">
        <v>0</v>
      </c>
      <c r="BA49" s="40">
        <v>0</v>
      </c>
      <c r="BB49" s="40">
        <v>0</v>
      </c>
      <c r="BC49" s="40">
        <v>0</v>
      </c>
      <c r="BD49" s="40">
        <v>0</v>
      </c>
      <c r="BE49" s="41">
        <f>AU49+AV49+AW49+AX49+AY49+AZ49+BA49+BB49+BC49+BD49</f>
        <v>0</v>
      </c>
    </row>
    <row r="50" spans="1:57" x14ac:dyDescent="0.25">
      <c r="A50" s="13"/>
      <c r="B50" s="28" t="s">
        <v>182</v>
      </c>
      <c r="C50" s="43" t="s">
        <v>277</v>
      </c>
      <c r="D50" s="22" t="s">
        <v>278</v>
      </c>
      <c r="E50" s="42">
        <f>E47+E48+E49</f>
        <v>868208926.97000003</v>
      </c>
      <c r="F50" s="41">
        <v>2753673.94</v>
      </c>
      <c r="G50" s="41">
        <v>138248.76999999999</v>
      </c>
      <c r="H50" s="41">
        <v>0</v>
      </c>
      <c r="I50" s="41">
        <v>0</v>
      </c>
      <c r="J50" s="41">
        <v>0</v>
      </c>
      <c r="K50" s="41">
        <f>F50+G50+H50+I50+J50</f>
        <v>2891922.71</v>
      </c>
      <c r="L50" s="41">
        <v>11280176.66</v>
      </c>
      <c r="M50" s="41">
        <v>1927500.42</v>
      </c>
      <c r="N50" s="41">
        <v>852109327.17999995</v>
      </c>
      <c r="O50" s="41">
        <f>K50+L50+M50+N50</f>
        <v>868208926.96999991</v>
      </c>
      <c r="P50" s="41">
        <v>2891922.71</v>
      </c>
      <c r="Q50" s="41">
        <v>1482287.32</v>
      </c>
      <c r="R50" s="42">
        <v>4374210.03</v>
      </c>
      <c r="S50" s="41">
        <v>11280176.66</v>
      </c>
      <c r="T50" s="41">
        <v>445213.1</v>
      </c>
      <c r="U50" s="42">
        <v>11725389.76</v>
      </c>
      <c r="V50" s="41">
        <v>3810260.14</v>
      </c>
      <c r="W50" s="41">
        <v>563949.89</v>
      </c>
      <c r="X50" s="41">
        <v>0</v>
      </c>
      <c r="Y50" s="41">
        <v>0</v>
      </c>
      <c r="Z50" s="41">
        <v>0</v>
      </c>
      <c r="AA50" s="41">
        <v>3810260.14</v>
      </c>
      <c r="AB50" s="41">
        <v>0</v>
      </c>
      <c r="AC50" s="41">
        <v>0</v>
      </c>
      <c r="AD50" s="41">
        <v>0</v>
      </c>
      <c r="AE50" s="41">
        <v>0</v>
      </c>
      <c r="AF50" s="41">
        <v>0</v>
      </c>
      <c r="AG50" s="41">
        <f>Z50+AA50+AB50+AC50+AD50+AE50+AF50</f>
        <v>3810260.14</v>
      </c>
      <c r="AH50" s="41">
        <v>0</v>
      </c>
      <c r="AI50" s="41">
        <v>0</v>
      </c>
      <c r="AJ50" s="41">
        <v>0</v>
      </c>
      <c r="AK50" s="41">
        <v>0</v>
      </c>
      <c r="AL50" s="41">
        <v>0</v>
      </c>
      <c r="AM50" s="41">
        <v>0</v>
      </c>
      <c r="AN50" s="41">
        <v>563949.89</v>
      </c>
      <c r="AO50" s="41">
        <v>0</v>
      </c>
      <c r="AP50" s="41">
        <v>0</v>
      </c>
      <c r="AQ50" s="41">
        <v>0</v>
      </c>
      <c r="AR50" s="41">
        <v>0</v>
      </c>
      <c r="AS50" s="41">
        <v>0</v>
      </c>
      <c r="AT50" s="41">
        <f>AH50+AI50+AJ50+AK50+AL50+AM50+AN50+AO50+AP50+AQ50+AR50+AS50</f>
        <v>563949.89</v>
      </c>
      <c r="AU50" s="41">
        <v>0</v>
      </c>
      <c r="AV50" s="41">
        <v>0</v>
      </c>
      <c r="AW50" s="41">
        <v>0</v>
      </c>
      <c r="AX50" s="41">
        <v>0</v>
      </c>
      <c r="AY50" s="41">
        <v>0</v>
      </c>
      <c r="AZ50" s="41">
        <v>0</v>
      </c>
      <c r="BA50" s="41">
        <v>0</v>
      </c>
      <c r="BB50" s="41">
        <v>0</v>
      </c>
      <c r="BC50" s="41">
        <v>0</v>
      </c>
      <c r="BD50" s="41">
        <v>0</v>
      </c>
      <c r="BE50" s="41">
        <f>AU50+AV50+AW50+AX50+AY50+AZ50+BA50+BB50+BC50+BD50</f>
        <v>0</v>
      </c>
    </row>
    <row r="51" spans="1:57" x14ac:dyDescent="0.25">
      <c r="A51" s="7" t="s">
        <v>279</v>
      </c>
      <c r="B51" s="28" t="s">
        <v>182</v>
      </c>
      <c r="C51" s="22" t="s">
        <v>280</v>
      </c>
      <c r="D51" s="22" t="s">
        <v>281</v>
      </c>
      <c r="E51" s="42">
        <f>E46+E50</f>
        <v>992134061.24000001</v>
      </c>
      <c r="F51" s="41">
        <v>123264968.14</v>
      </c>
      <c r="G51" s="41">
        <v>100963357.47</v>
      </c>
      <c r="H51" s="41">
        <v>1452249.1</v>
      </c>
      <c r="I51" s="41">
        <v>0</v>
      </c>
      <c r="J51" s="41">
        <v>18267.88</v>
      </c>
      <c r="K51" s="41">
        <f>F51+G51+H51+I51+J51</f>
        <v>225698842.59</v>
      </c>
      <c r="L51" s="41">
        <v>123717232.34</v>
      </c>
      <c r="M51" s="41">
        <v>10508084.800000001</v>
      </c>
      <c r="N51" s="41">
        <v>850609327.17999995</v>
      </c>
      <c r="O51" s="41">
        <f>K51+L51+M51+N51</f>
        <v>1210533486.9099998</v>
      </c>
      <c r="P51" s="41">
        <v>225698842.59</v>
      </c>
      <c r="Q51" s="41">
        <v>8080932.5199999996</v>
      </c>
      <c r="R51" s="41">
        <v>233779775.11000001</v>
      </c>
      <c r="S51" s="41">
        <v>123717232.34</v>
      </c>
      <c r="T51" s="41">
        <v>2427152.2799999998</v>
      </c>
      <c r="U51" s="41">
        <v>126144384.62</v>
      </c>
      <c r="V51" s="41">
        <v>166936945.43000001</v>
      </c>
      <c r="W51" s="41">
        <v>66842829.68</v>
      </c>
      <c r="X51" s="41">
        <v>0</v>
      </c>
      <c r="Y51" s="41">
        <v>0</v>
      </c>
      <c r="Z51" s="41">
        <v>45921979.170000002</v>
      </c>
      <c r="AA51" s="41">
        <v>117549963.12</v>
      </c>
      <c r="AB51" s="41">
        <v>2351491.98</v>
      </c>
      <c r="AC51" s="41">
        <v>1113511.1599999999</v>
      </c>
      <c r="AD51" s="41">
        <v>0</v>
      </c>
      <c r="AE51" s="41">
        <v>0</v>
      </c>
      <c r="AF51" s="41">
        <v>0</v>
      </c>
      <c r="AG51" s="41">
        <f>Z51+AA51+AB51+AC51+AD51+AE51+AF51</f>
        <v>166936945.43000001</v>
      </c>
      <c r="AH51" s="41">
        <v>0</v>
      </c>
      <c r="AI51" s="41">
        <v>0</v>
      </c>
      <c r="AJ51" s="41">
        <v>0</v>
      </c>
      <c r="AK51" s="41">
        <v>0</v>
      </c>
      <c r="AL51" s="41">
        <v>0</v>
      </c>
      <c r="AM51" s="41">
        <v>0</v>
      </c>
      <c r="AN51" s="41">
        <v>66842829.68</v>
      </c>
      <c r="AO51" s="41">
        <v>0</v>
      </c>
      <c r="AP51" s="41">
        <v>0</v>
      </c>
      <c r="AQ51" s="41">
        <v>0</v>
      </c>
      <c r="AR51" s="41">
        <v>0</v>
      </c>
      <c r="AS51" s="41">
        <v>0</v>
      </c>
      <c r="AT51" s="41">
        <f>AH51+AI51+AJ51+AK51+AL51+AM51+AN51+AO51+AP51+AQ51+AR51+AS51</f>
        <v>66842829.68</v>
      </c>
      <c r="AU51" s="41">
        <v>0</v>
      </c>
      <c r="AV51" s="41">
        <v>0</v>
      </c>
      <c r="AW51" s="41">
        <v>0</v>
      </c>
      <c r="AX51" s="41">
        <v>0</v>
      </c>
      <c r="AY51" s="41">
        <v>0</v>
      </c>
      <c r="AZ51" s="41">
        <v>0</v>
      </c>
      <c r="BA51" s="41">
        <v>0</v>
      </c>
      <c r="BB51" s="41">
        <v>0</v>
      </c>
      <c r="BC51" s="41">
        <v>0</v>
      </c>
      <c r="BD51" s="41">
        <v>0</v>
      </c>
      <c r="BE51" s="41">
        <f>AU51+AV51+AW51+AX51+AY51+AZ51+BA51+BB51+BC51+BD51</f>
        <v>0</v>
      </c>
    </row>
    <row r="52" spans="1:57" x14ac:dyDescent="0.25">
      <c r="A52" s="44" t="s">
        <v>4</v>
      </c>
      <c r="B52" s="44" t="s">
        <v>4</v>
      </c>
      <c r="C52" s="45" t="s">
        <v>4</v>
      </c>
      <c r="D52" s="46" t="s">
        <v>282</v>
      </c>
      <c r="E52" s="29" t="s">
        <v>4</v>
      </c>
      <c r="F52" s="34" t="s">
        <v>4</v>
      </c>
      <c r="G52" s="34" t="s">
        <v>4</v>
      </c>
      <c r="H52" s="34" t="s">
        <v>4</v>
      </c>
      <c r="I52" s="34" t="s">
        <v>4</v>
      </c>
      <c r="J52" s="34" t="s">
        <v>4</v>
      </c>
      <c r="K52" s="34" t="s">
        <v>4</v>
      </c>
      <c r="L52" s="34" t="s">
        <v>4</v>
      </c>
      <c r="M52" s="34" t="s">
        <v>4</v>
      </c>
      <c r="N52" s="34" t="s">
        <v>4</v>
      </c>
      <c r="O52" s="47" t="s">
        <v>4</v>
      </c>
      <c r="P52" s="34" t="s">
        <v>4</v>
      </c>
      <c r="Q52" s="34" t="s">
        <v>4</v>
      </c>
      <c r="R52" s="34" t="s">
        <v>4</v>
      </c>
      <c r="S52" s="34" t="s">
        <v>4</v>
      </c>
      <c r="T52" s="34" t="s">
        <v>4</v>
      </c>
      <c r="U52" s="34" t="s">
        <v>4</v>
      </c>
      <c r="V52" s="34" t="s">
        <v>4</v>
      </c>
      <c r="W52" s="34" t="s">
        <v>4</v>
      </c>
      <c r="X52" s="34" t="s">
        <v>4</v>
      </c>
      <c r="Y52" s="34" t="s">
        <v>4</v>
      </c>
      <c r="Z52" s="34" t="s">
        <v>4</v>
      </c>
      <c r="AA52" s="34" t="s">
        <v>4</v>
      </c>
      <c r="AB52" s="34" t="s">
        <v>4</v>
      </c>
      <c r="AC52" s="34" t="s">
        <v>4</v>
      </c>
      <c r="AD52" s="34" t="s">
        <v>4</v>
      </c>
      <c r="AE52" s="34" t="s">
        <v>4</v>
      </c>
      <c r="AF52" s="34" t="s">
        <v>4</v>
      </c>
      <c r="AG52" s="34" t="s">
        <v>4</v>
      </c>
      <c r="AH52" s="34" t="s">
        <v>4</v>
      </c>
      <c r="AI52" s="34" t="s">
        <v>4</v>
      </c>
      <c r="AJ52" s="34" t="s">
        <v>4</v>
      </c>
      <c r="AK52" s="34" t="s">
        <v>4</v>
      </c>
      <c r="AL52" s="34" t="s">
        <v>4</v>
      </c>
      <c r="AM52" s="34" t="s">
        <v>4</v>
      </c>
      <c r="AN52" s="34" t="s">
        <v>4</v>
      </c>
      <c r="AO52" s="34" t="s">
        <v>4</v>
      </c>
      <c r="AP52" s="34" t="s">
        <v>4</v>
      </c>
      <c r="AQ52" s="34" t="s">
        <v>4</v>
      </c>
      <c r="AR52" s="34" t="s">
        <v>4</v>
      </c>
      <c r="AS52" s="34" t="s">
        <v>4</v>
      </c>
      <c r="AT52" s="34" t="s">
        <v>4</v>
      </c>
      <c r="AU52" s="34" t="s">
        <v>4</v>
      </c>
      <c r="AV52" s="34" t="s">
        <v>4</v>
      </c>
      <c r="AW52" s="34" t="s">
        <v>4</v>
      </c>
      <c r="AX52" s="34" t="s">
        <v>4</v>
      </c>
      <c r="AY52" s="34" t="s">
        <v>4</v>
      </c>
      <c r="AZ52" s="34" t="s">
        <v>4</v>
      </c>
      <c r="BA52" s="34" t="s">
        <v>4</v>
      </c>
      <c r="BB52" s="34" t="s">
        <v>4</v>
      </c>
      <c r="BC52" s="34" t="s">
        <v>4</v>
      </c>
      <c r="BD52" s="34" t="s">
        <v>4</v>
      </c>
      <c r="BE52" s="34" t="s">
        <v>4</v>
      </c>
    </row>
    <row r="53" spans="1:57" x14ac:dyDescent="0.25">
      <c r="A53" s="36" t="s">
        <v>283</v>
      </c>
      <c r="B53" s="37" t="s">
        <v>284</v>
      </c>
      <c r="C53" s="38" t="s">
        <v>285</v>
      </c>
      <c r="D53" s="38" t="s">
        <v>286</v>
      </c>
      <c r="E53" s="40">
        <v>13333.33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1">
        <f>F53+G53+H53+I53+J53</f>
        <v>0</v>
      </c>
      <c r="L53" s="40">
        <v>13333.33</v>
      </c>
      <c r="M53" s="40">
        <v>0</v>
      </c>
      <c r="N53" s="40">
        <v>0</v>
      </c>
      <c r="O53" s="41">
        <f>K53+L53+M53+N53</f>
        <v>13333.33</v>
      </c>
      <c r="P53" s="41">
        <v>0</v>
      </c>
      <c r="Q53" s="40">
        <v>0</v>
      </c>
      <c r="R53" s="42">
        <v>0</v>
      </c>
      <c r="S53" s="41">
        <v>13333.33</v>
      </c>
      <c r="T53" s="40">
        <v>0</v>
      </c>
      <c r="U53" s="42">
        <v>13333.33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0">
        <v>0</v>
      </c>
      <c r="AC53" s="40">
        <v>0</v>
      </c>
      <c r="AD53" s="40">
        <v>0</v>
      </c>
      <c r="AE53" s="40">
        <v>0</v>
      </c>
      <c r="AF53" s="40">
        <v>0</v>
      </c>
      <c r="AG53" s="41">
        <f>Z53+AA53+AB53+AC53+AD53+AE53+AF53</f>
        <v>0</v>
      </c>
      <c r="AH53" s="40">
        <v>0</v>
      </c>
      <c r="AI53" s="40">
        <v>0</v>
      </c>
      <c r="AJ53" s="40">
        <v>0</v>
      </c>
      <c r="AK53" s="40">
        <v>0</v>
      </c>
      <c r="AL53" s="40">
        <v>0</v>
      </c>
      <c r="AM53" s="40">
        <v>0</v>
      </c>
      <c r="AN53" s="40">
        <v>0</v>
      </c>
      <c r="AO53" s="40">
        <v>0</v>
      </c>
      <c r="AP53" s="40">
        <v>0</v>
      </c>
      <c r="AQ53" s="40">
        <v>0</v>
      </c>
      <c r="AR53" s="40">
        <v>0</v>
      </c>
      <c r="AS53" s="40">
        <v>0</v>
      </c>
      <c r="AT53" s="41">
        <f>AH53+AI53+AJ53+AK53+AL53+AM53+AN53+AO53+AP53+AQ53+AR53+AS53</f>
        <v>0</v>
      </c>
      <c r="AU53" s="40">
        <v>0</v>
      </c>
      <c r="AV53" s="40">
        <v>0</v>
      </c>
      <c r="AW53" s="40">
        <v>0</v>
      </c>
      <c r="AX53" s="40">
        <v>0</v>
      </c>
      <c r="AY53" s="40">
        <v>0</v>
      </c>
      <c r="AZ53" s="40">
        <v>0</v>
      </c>
      <c r="BA53" s="40">
        <v>0</v>
      </c>
      <c r="BB53" s="40">
        <v>0</v>
      </c>
      <c r="BC53" s="40">
        <v>0</v>
      </c>
      <c r="BD53" s="40">
        <v>0</v>
      </c>
      <c r="BE53" s="41">
        <f>AU53+AV53+AW53+AX53+AY53+AZ53+BA53+BB53+BC53+BD53</f>
        <v>0</v>
      </c>
    </row>
    <row r="54" spans="1:57" x14ac:dyDescent="0.25">
      <c r="A54" s="13"/>
      <c r="B54" s="37" t="s">
        <v>287</v>
      </c>
      <c r="C54" s="38" t="s">
        <v>288</v>
      </c>
      <c r="D54" s="38" t="s">
        <v>289</v>
      </c>
      <c r="E54" s="40">
        <v>7906272.6399999997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1">
        <f>F54+G54+H54+I54+J54</f>
        <v>0</v>
      </c>
      <c r="L54" s="40">
        <v>7906272.6399999997</v>
      </c>
      <c r="M54" s="40">
        <v>0</v>
      </c>
      <c r="N54" s="40">
        <v>0</v>
      </c>
      <c r="O54" s="41">
        <f>K54+L54+M54+N54</f>
        <v>7906272.6399999997</v>
      </c>
      <c r="P54" s="41">
        <v>0</v>
      </c>
      <c r="Q54" s="40">
        <v>0</v>
      </c>
      <c r="R54" s="42">
        <v>0</v>
      </c>
      <c r="S54" s="41">
        <v>7906272.6399999997</v>
      </c>
      <c r="T54" s="40">
        <v>0</v>
      </c>
      <c r="U54" s="42">
        <v>7906272.6399999997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0">
        <v>0</v>
      </c>
      <c r="AC54" s="40">
        <v>0</v>
      </c>
      <c r="AD54" s="40">
        <v>0</v>
      </c>
      <c r="AE54" s="40">
        <v>0</v>
      </c>
      <c r="AF54" s="40">
        <v>0</v>
      </c>
      <c r="AG54" s="41">
        <f>Z54+AA54+AB54+AC54+AD54+AE54+AF54</f>
        <v>0</v>
      </c>
      <c r="AH54" s="40">
        <v>0</v>
      </c>
      <c r="AI54" s="40">
        <v>0</v>
      </c>
      <c r="AJ54" s="40">
        <v>0</v>
      </c>
      <c r="AK54" s="40">
        <v>0</v>
      </c>
      <c r="AL54" s="40">
        <v>0</v>
      </c>
      <c r="AM54" s="40">
        <v>0</v>
      </c>
      <c r="AN54" s="40">
        <v>0</v>
      </c>
      <c r="AO54" s="40">
        <v>0</v>
      </c>
      <c r="AP54" s="40">
        <v>0</v>
      </c>
      <c r="AQ54" s="40">
        <v>0</v>
      </c>
      <c r="AR54" s="40">
        <v>0</v>
      </c>
      <c r="AS54" s="40">
        <v>0</v>
      </c>
      <c r="AT54" s="41">
        <f>AH54+AI54+AJ54+AK54+AL54+AM54+AN54+AO54+AP54+AQ54+AR54+AS54</f>
        <v>0</v>
      </c>
      <c r="AU54" s="40">
        <v>0</v>
      </c>
      <c r="AV54" s="40">
        <v>0</v>
      </c>
      <c r="AW54" s="40">
        <v>0</v>
      </c>
      <c r="AX54" s="40">
        <v>0</v>
      </c>
      <c r="AY54" s="40">
        <v>0</v>
      </c>
      <c r="AZ54" s="40">
        <v>0</v>
      </c>
      <c r="BA54" s="40">
        <v>0</v>
      </c>
      <c r="BB54" s="40">
        <v>0</v>
      </c>
      <c r="BC54" s="40">
        <v>0</v>
      </c>
      <c r="BD54" s="40">
        <v>0</v>
      </c>
      <c r="BE54" s="41">
        <f>AU54+AV54+AW54+AX54+AY54+AZ54+BA54+BB54+BC54+BD54</f>
        <v>0</v>
      </c>
    </row>
    <row r="55" spans="1:57" x14ac:dyDescent="0.25">
      <c r="A55" s="13"/>
      <c r="B55" s="37" t="s">
        <v>290</v>
      </c>
      <c r="C55" s="38" t="s">
        <v>291</v>
      </c>
      <c r="D55" s="38" t="s">
        <v>292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1">
        <f>F55+G55+H55+I55+J55</f>
        <v>0</v>
      </c>
      <c r="L55" s="40">
        <v>0</v>
      </c>
      <c r="M55" s="40">
        <v>0</v>
      </c>
      <c r="N55" s="40">
        <v>0</v>
      </c>
      <c r="O55" s="41">
        <f>K55+L55+M55+N55</f>
        <v>0</v>
      </c>
      <c r="P55" s="41">
        <v>0</v>
      </c>
      <c r="Q55" s="40">
        <v>0</v>
      </c>
      <c r="R55" s="42">
        <v>0</v>
      </c>
      <c r="S55" s="41">
        <v>0</v>
      </c>
      <c r="T55" s="40">
        <v>0</v>
      </c>
      <c r="U55" s="42">
        <v>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0">
        <v>0</v>
      </c>
      <c r="AC55" s="40">
        <v>0</v>
      </c>
      <c r="AD55" s="40">
        <v>0</v>
      </c>
      <c r="AE55" s="40">
        <v>0</v>
      </c>
      <c r="AF55" s="40">
        <v>0</v>
      </c>
      <c r="AG55" s="41">
        <f>Z55+AA55+AB55+AC55+AD55+AE55+AF55</f>
        <v>0</v>
      </c>
      <c r="AH55" s="40">
        <v>0</v>
      </c>
      <c r="AI55" s="40">
        <v>0</v>
      </c>
      <c r="AJ55" s="40">
        <v>0</v>
      </c>
      <c r="AK55" s="40">
        <v>0</v>
      </c>
      <c r="AL55" s="40">
        <v>0</v>
      </c>
      <c r="AM55" s="40">
        <v>0</v>
      </c>
      <c r="AN55" s="40">
        <v>0</v>
      </c>
      <c r="AO55" s="40">
        <v>0</v>
      </c>
      <c r="AP55" s="40">
        <v>0</v>
      </c>
      <c r="AQ55" s="40">
        <v>0</v>
      </c>
      <c r="AR55" s="40">
        <v>0</v>
      </c>
      <c r="AS55" s="40">
        <v>0</v>
      </c>
      <c r="AT55" s="41">
        <f>AH55+AI55+AJ55+AK55+AL55+AM55+AN55+AO55+AP55+AQ55+AR55+AS55</f>
        <v>0</v>
      </c>
      <c r="AU55" s="40">
        <v>0</v>
      </c>
      <c r="AV55" s="40">
        <v>0</v>
      </c>
      <c r="AW55" s="40">
        <v>0</v>
      </c>
      <c r="AX55" s="40">
        <v>0</v>
      </c>
      <c r="AY55" s="40">
        <v>0</v>
      </c>
      <c r="AZ55" s="40">
        <v>0</v>
      </c>
      <c r="BA55" s="40">
        <v>0</v>
      </c>
      <c r="BB55" s="40">
        <v>0</v>
      </c>
      <c r="BC55" s="40">
        <v>0</v>
      </c>
      <c r="BD55" s="40">
        <v>0</v>
      </c>
      <c r="BE55" s="41">
        <f>AU55+AV55+AW55+AX55+AY55+AZ55+BA55+BB55+BC55+BD55</f>
        <v>0</v>
      </c>
    </row>
    <row r="56" spans="1:57" x14ac:dyDescent="0.25">
      <c r="A56" s="13"/>
      <c r="B56" s="28" t="s">
        <v>182</v>
      </c>
      <c r="C56" s="22" t="s">
        <v>293</v>
      </c>
      <c r="D56" s="22" t="s">
        <v>294</v>
      </c>
      <c r="E56" s="42">
        <f>E53+E54+E55</f>
        <v>7919605.9699999997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f>F56+G56+H56+I56+J56</f>
        <v>0</v>
      </c>
      <c r="L56" s="41">
        <v>7919605.9699999997</v>
      </c>
      <c r="M56" s="41">
        <v>0</v>
      </c>
      <c r="N56" s="41">
        <v>0</v>
      </c>
      <c r="O56" s="41">
        <f>K56+L56+M56+N56</f>
        <v>7919605.9699999997</v>
      </c>
      <c r="P56" s="41">
        <v>0</v>
      </c>
      <c r="Q56" s="41">
        <v>0</v>
      </c>
      <c r="R56" s="42">
        <v>0</v>
      </c>
      <c r="S56" s="41">
        <v>7919605.9699999997</v>
      </c>
      <c r="T56" s="41">
        <v>0</v>
      </c>
      <c r="U56" s="42">
        <v>7919605.9699999997</v>
      </c>
      <c r="V56" s="41">
        <v>0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1">
        <v>0</v>
      </c>
      <c r="AC56" s="41">
        <v>0</v>
      </c>
      <c r="AD56" s="41">
        <v>0</v>
      </c>
      <c r="AE56" s="41">
        <v>0</v>
      </c>
      <c r="AF56" s="41">
        <v>0</v>
      </c>
      <c r="AG56" s="41">
        <f>Z56+AA56+AB56+AC56+AD56+AE56+AF56</f>
        <v>0</v>
      </c>
      <c r="AH56" s="41">
        <v>0</v>
      </c>
      <c r="AI56" s="41">
        <v>0</v>
      </c>
      <c r="AJ56" s="41">
        <v>0</v>
      </c>
      <c r="AK56" s="41">
        <v>0</v>
      </c>
      <c r="AL56" s="41">
        <v>0</v>
      </c>
      <c r="AM56" s="41">
        <v>0</v>
      </c>
      <c r="AN56" s="41">
        <v>0</v>
      </c>
      <c r="AO56" s="41">
        <v>0</v>
      </c>
      <c r="AP56" s="41">
        <v>0</v>
      </c>
      <c r="AQ56" s="41">
        <v>0</v>
      </c>
      <c r="AR56" s="41">
        <v>0</v>
      </c>
      <c r="AS56" s="41">
        <v>0</v>
      </c>
      <c r="AT56" s="41">
        <f>AH56+AI56+AJ56+AK56+AL56+AM56+AN56+AO56+AP56+AQ56+AR56+AS56</f>
        <v>0</v>
      </c>
      <c r="AU56" s="41">
        <v>0</v>
      </c>
      <c r="AV56" s="41">
        <v>0</v>
      </c>
      <c r="AW56" s="41">
        <v>0</v>
      </c>
      <c r="AX56" s="41">
        <v>0</v>
      </c>
      <c r="AY56" s="41">
        <v>0</v>
      </c>
      <c r="AZ56" s="41">
        <v>0</v>
      </c>
      <c r="BA56" s="41">
        <v>0</v>
      </c>
      <c r="BB56" s="41">
        <v>0</v>
      </c>
      <c r="BC56" s="41">
        <v>0</v>
      </c>
      <c r="BD56" s="41">
        <v>0</v>
      </c>
      <c r="BE56" s="41">
        <f>AU56+AV56+AW56+AX56+AY56+AZ56+BA56+BB56+BC56+BD56</f>
        <v>0</v>
      </c>
    </row>
    <row r="57" spans="1:57" x14ac:dyDescent="0.25">
      <c r="A57" s="36" t="s">
        <v>295</v>
      </c>
      <c r="B57" s="37" t="s">
        <v>296</v>
      </c>
      <c r="C57" s="38" t="s">
        <v>297</v>
      </c>
      <c r="D57" s="38" t="s">
        <v>298</v>
      </c>
      <c r="E57" s="40">
        <v>116287.65</v>
      </c>
      <c r="F57" s="40">
        <v>0</v>
      </c>
      <c r="G57" s="40">
        <v>116287.65</v>
      </c>
      <c r="H57" s="40">
        <v>0</v>
      </c>
      <c r="I57" s="40">
        <v>0</v>
      </c>
      <c r="J57" s="40">
        <v>0</v>
      </c>
      <c r="K57" s="41">
        <f>F57+G57+H57+I57+J57</f>
        <v>116287.65</v>
      </c>
      <c r="L57" s="40">
        <v>0</v>
      </c>
      <c r="M57" s="40">
        <v>0</v>
      </c>
      <c r="N57" s="40">
        <v>0</v>
      </c>
      <c r="O57" s="41">
        <f>K57+L57+M57+N57</f>
        <v>116287.65</v>
      </c>
      <c r="P57" s="41">
        <v>116287.65</v>
      </c>
      <c r="Q57" s="40">
        <v>0</v>
      </c>
      <c r="R57" s="42">
        <v>116287.65</v>
      </c>
      <c r="S57" s="41">
        <v>0</v>
      </c>
      <c r="T57" s="40">
        <v>0</v>
      </c>
      <c r="U57" s="42">
        <v>0</v>
      </c>
      <c r="V57" s="40">
        <v>0</v>
      </c>
      <c r="W57" s="40">
        <v>116287.65</v>
      </c>
      <c r="X57" s="40">
        <v>0</v>
      </c>
      <c r="Y57" s="40">
        <v>0</v>
      </c>
      <c r="Z57" s="40">
        <v>0</v>
      </c>
      <c r="AA57" s="40">
        <v>0</v>
      </c>
      <c r="AB57" s="40">
        <v>0</v>
      </c>
      <c r="AC57" s="40">
        <v>0</v>
      </c>
      <c r="AD57" s="40">
        <v>0</v>
      </c>
      <c r="AE57" s="40">
        <v>0</v>
      </c>
      <c r="AF57" s="40">
        <v>0</v>
      </c>
      <c r="AG57" s="41">
        <f>Z57+AA57+AB57+AC57+AD57+AE57+AF57</f>
        <v>0</v>
      </c>
      <c r="AH57" s="40">
        <v>0</v>
      </c>
      <c r="AI57" s="40">
        <v>0</v>
      </c>
      <c r="AJ57" s="40">
        <v>0</v>
      </c>
      <c r="AK57" s="40">
        <v>0</v>
      </c>
      <c r="AL57" s="40">
        <v>0</v>
      </c>
      <c r="AM57" s="40">
        <v>0</v>
      </c>
      <c r="AN57" s="40">
        <v>116287.65</v>
      </c>
      <c r="AO57" s="40">
        <v>0</v>
      </c>
      <c r="AP57" s="40">
        <v>0</v>
      </c>
      <c r="AQ57" s="40">
        <v>0</v>
      </c>
      <c r="AR57" s="40">
        <v>0</v>
      </c>
      <c r="AS57" s="40">
        <v>0</v>
      </c>
      <c r="AT57" s="41">
        <f>AH57+AI57+AJ57+AK57+AL57+AM57+AN57+AO57+AP57+AQ57+AR57+AS57</f>
        <v>116287.65</v>
      </c>
      <c r="AU57" s="40">
        <v>0</v>
      </c>
      <c r="AV57" s="40">
        <v>0</v>
      </c>
      <c r="AW57" s="40">
        <v>0</v>
      </c>
      <c r="AX57" s="40">
        <v>0</v>
      </c>
      <c r="AY57" s="40">
        <v>0</v>
      </c>
      <c r="AZ57" s="40">
        <v>0</v>
      </c>
      <c r="BA57" s="40">
        <v>0</v>
      </c>
      <c r="BB57" s="40">
        <v>0</v>
      </c>
      <c r="BC57" s="40">
        <v>0</v>
      </c>
      <c r="BD57" s="40">
        <v>0</v>
      </c>
      <c r="BE57" s="41">
        <f>AU57+AV57+AW57+AX57+AY57+AZ57+BA57+BB57+BC57+BD57</f>
        <v>0</v>
      </c>
    </row>
    <row r="58" spans="1:57" x14ac:dyDescent="0.25">
      <c r="A58" s="13"/>
      <c r="B58" s="37" t="s">
        <v>299</v>
      </c>
      <c r="C58" s="38" t="s">
        <v>300</v>
      </c>
      <c r="D58" s="38" t="s">
        <v>301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1">
        <f>F58+G58+H58+I58+J58</f>
        <v>0</v>
      </c>
      <c r="L58" s="40">
        <v>0</v>
      </c>
      <c r="M58" s="40">
        <v>0</v>
      </c>
      <c r="N58" s="40">
        <v>0</v>
      </c>
      <c r="O58" s="41">
        <f>K58+L58+M58+N58</f>
        <v>0</v>
      </c>
      <c r="P58" s="41">
        <v>0</v>
      </c>
      <c r="Q58" s="40">
        <v>0</v>
      </c>
      <c r="R58" s="42">
        <v>0</v>
      </c>
      <c r="S58" s="41">
        <v>0</v>
      </c>
      <c r="T58" s="40">
        <v>0</v>
      </c>
      <c r="U58" s="42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0">
        <v>0</v>
      </c>
      <c r="AC58" s="40">
        <v>0</v>
      </c>
      <c r="AD58" s="40">
        <v>0</v>
      </c>
      <c r="AE58" s="40">
        <v>0</v>
      </c>
      <c r="AF58" s="40">
        <v>0</v>
      </c>
      <c r="AG58" s="41">
        <f>Z58+AA58+AB58+AC58+AD58+AE58+AF58</f>
        <v>0</v>
      </c>
      <c r="AH58" s="40">
        <v>0</v>
      </c>
      <c r="AI58" s="40">
        <v>0</v>
      </c>
      <c r="AJ58" s="40">
        <v>0</v>
      </c>
      <c r="AK58" s="40">
        <v>0</v>
      </c>
      <c r="AL58" s="40">
        <v>0</v>
      </c>
      <c r="AM58" s="40">
        <v>0</v>
      </c>
      <c r="AN58" s="40">
        <v>0</v>
      </c>
      <c r="AO58" s="40">
        <v>0</v>
      </c>
      <c r="AP58" s="40">
        <v>0</v>
      </c>
      <c r="AQ58" s="40">
        <v>0</v>
      </c>
      <c r="AR58" s="40">
        <v>0</v>
      </c>
      <c r="AS58" s="40">
        <v>0</v>
      </c>
      <c r="AT58" s="41">
        <f>AH58+AI58+AJ58+AK58+AL58+AM58+AN58+AO58+AP58+AQ58+AR58+AS58</f>
        <v>0</v>
      </c>
      <c r="AU58" s="40">
        <v>0</v>
      </c>
      <c r="AV58" s="40">
        <v>0</v>
      </c>
      <c r="AW58" s="40">
        <v>0</v>
      </c>
      <c r="AX58" s="40">
        <v>0</v>
      </c>
      <c r="AY58" s="40">
        <v>0</v>
      </c>
      <c r="AZ58" s="40">
        <v>0</v>
      </c>
      <c r="BA58" s="40">
        <v>0</v>
      </c>
      <c r="BB58" s="40">
        <v>0</v>
      </c>
      <c r="BC58" s="40">
        <v>0</v>
      </c>
      <c r="BD58" s="40">
        <v>0</v>
      </c>
      <c r="BE58" s="41">
        <f>AU58+AV58+AW58+AX58+AY58+AZ58+BA58+BB58+BC58+BD58</f>
        <v>0</v>
      </c>
    </row>
    <row r="59" spans="1:57" x14ac:dyDescent="0.25">
      <c r="A59" s="13"/>
      <c r="B59" s="37" t="s">
        <v>302</v>
      </c>
      <c r="C59" s="38" t="s">
        <v>303</v>
      </c>
      <c r="D59" s="38" t="s">
        <v>304</v>
      </c>
      <c r="E59" s="40">
        <v>140529.14000000001</v>
      </c>
      <c r="F59" s="40">
        <v>833.55</v>
      </c>
      <c r="G59" s="40">
        <v>137784.28</v>
      </c>
      <c r="H59" s="40">
        <v>0</v>
      </c>
      <c r="I59" s="40">
        <v>0</v>
      </c>
      <c r="J59" s="40">
        <v>0</v>
      </c>
      <c r="K59" s="41">
        <f>F59+G59+H59+I59+J59</f>
        <v>138617.82999999999</v>
      </c>
      <c r="L59" s="40">
        <v>1271.22</v>
      </c>
      <c r="M59" s="40">
        <v>640.09</v>
      </c>
      <c r="N59" s="40">
        <v>0</v>
      </c>
      <c r="O59" s="41">
        <f>K59+L59+M59+N59</f>
        <v>140529.13999999998</v>
      </c>
      <c r="P59" s="41">
        <v>138617.82999999999</v>
      </c>
      <c r="Q59" s="40">
        <v>492.24</v>
      </c>
      <c r="R59" s="42">
        <v>139110.07</v>
      </c>
      <c r="S59" s="41">
        <v>1271.22</v>
      </c>
      <c r="T59" s="40">
        <v>147.85</v>
      </c>
      <c r="U59" s="42">
        <v>1419.07</v>
      </c>
      <c r="V59" s="40">
        <v>77784</v>
      </c>
      <c r="W59" s="40">
        <v>61326.07</v>
      </c>
      <c r="X59" s="40">
        <v>0</v>
      </c>
      <c r="Y59" s="40">
        <v>0</v>
      </c>
      <c r="Z59" s="40">
        <v>0</v>
      </c>
      <c r="AA59" s="40">
        <v>77784</v>
      </c>
      <c r="AB59" s="40">
        <v>0</v>
      </c>
      <c r="AC59" s="40">
        <v>0</v>
      </c>
      <c r="AD59" s="40">
        <v>0</v>
      </c>
      <c r="AE59" s="40">
        <v>0</v>
      </c>
      <c r="AF59" s="40">
        <v>0</v>
      </c>
      <c r="AG59" s="41">
        <f>Z59+AA59+AB59+AC59+AD59+AE59+AF59</f>
        <v>77784</v>
      </c>
      <c r="AH59" s="40">
        <v>0</v>
      </c>
      <c r="AI59" s="40">
        <v>0</v>
      </c>
      <c r="AJ59" s="40">
        <v>0</v>
      </c>
      <c r="AK59" s="40">
        <v>0</v>
      </c>
      <c r="AL59" s="40">
        <v>0</v>
      </c>
      <c r="AM59" s="40">
        <v>0</v>
      </c>
      <c r="AN59" s="40">
        <v>61326.07</v>
      </c>
      <c r="AO59" s="40">
        <v>0</v>
      </c>
      <c r="AP59" s="40">
        <v>0</v>
      </c>
      <c r="AQ59" s="40">
        <v>0</v>
      </c>
      <c r="AR59" s="40">
        <v>0</v>
      </c>
      <c r="AS59" s="40">
        <v>0</v>
      </c>
      <c r="AT59" s="41">
        <f>AH59+AI59+AJ59+AK59+AL59+AM59+AN59+AO59+AP59+AQ59+AR59+AS59</f>
        <v>61326.07</v>
      </c>
      <c r="AU59" s="40">
        <v>0</v>
      </c>
      <c r="AV59" s="40">
        <v>0</v>
      </c>
      <c r="AW59" s="40">
        <v>0</v>
      </c>
      <c r="AX59" s="40">
        <v>0</v>
      </c>
      <c r="AY59" s="40">
        <v>0</v>
      </c>
      <c r="AZ59" s="40">
        <v>0</v>
      </c>
      <c r="BA59" s="40">
        <v>0</v>
      </c>
      <c r="BB59" s="40">
        <v>0</v>
      </c>
      <c r="BC59" s="40">
        <v>0</v>
      </c>
      <c r="BD59" s="40">
        <v>0</v>
      </c>
      <c r="BE59" s="41">
        <f>AU59+AV59+AW59+AX59+AY59+AZ59+BA59+BB59+BC59+BD59</f>
        <v>0</v>
      </c>
    </row>
    <row r="60" spans="1:57" x14ac:dyDescent="0.25">
      <c r="A60" s="13"/>
      <c r="B60" s="37" t="s">
        <v>305</v>
      </c>
      <c r="C60" s="38" t="s">
        <v>306</v>
      </c>
      <c r="D60" s="38" t="s">
        <v>307</v>
      </c>
      <c r="E60" s="40">
        <v>5738665.1799999997</v>
      </c>
      <c r="F60" s="40">
        <v>2355343.64</v>
      </c>
      <c r="G60" s="40">
        <v>2813234.64</v>
      </c>
      <c r="H60" s="40">
        <v>0</v>
      </c>
      <c r="I60" s="40">
        <v>0</v>
      </c>
      <c r="J60" s="40">
        <v>0</v>
      </c>
      <c r="K60" s="41">
        <f>F60+G60+H60+I60+J60</f>
        <v>5168578.28</v>
      </c>
      <c r="L60" s="40">
        <v>570086.9</v>
      </c>
      <c r="M60" s="40">
        <v>0</v>
      </c>
      <c r="N60" s="40">
        <v>0</v>
      </c>
      <c r="O60" s="41">
        <f>K60+L60+M60+N60</f>
        <v>5738665.1800000006</v>
      </c>
      <c r="P60" s="41">
        <v>5168578.28</v>
      </c>
      <c r="Q60" s="40">
        <v>0</v>
      </c>
      <c r="R60" s="42">
        <v>5168578.28</v>
      </c>
      <c r="S60" s="41">
        <v>570086.9</v>
      </c>
      <c r="T60" s="40">
        <v>0</v>
      </c>
      <c r="U60" s="42">
        <v>570086.9</v>
      </c>
      <c r="V60" s="40">
        <v>2355343.65</v>
      </c>
      <c r="W60" s="40">
        <v>2813234.63</v>
      </c>
      <c r="X60" s="40">
        <v>0</v>
      </c>
      <c r="Y60" s="40">
        <v>0</v>
      </c>
      <c r="Z60" s="40">
        <v>0</v>
      </c>
      <c r="AA60" s="40">
        <v>2355343.65</v>
      </c>
      <c r="AB60" s="40">
        <v>0</v>
      </c>
      <c r="AC60" s="40">
        <v>0</v>
      </c>
      <c r="AD60" s="40">
        <v>0</v>
      </c>
      <c r="AE60" s="40">
        <v>0</v>
      </c>
      <c r="AF60" s="40">
        <v>0</v>
      </c>
      <c r="AG60" s="41">
        <f>Z60+AA60+AB60+AC60+AD60+AE60+AF60</f>
        <v>2355343.65</v>
      </c>
      <c r="AH60" s="40">
        <v>0</v>
      </c>
      <c r="AI60" s="40">
        <v>0</v>
      </c>
      <c r="AJ60" s="40">
        <v>0</v>
      </c>
      <c r="AK60" s="40">
        <v>0</v>
      </c>
      <c r="AL60" s="40">
        <v>0</v>
      </c>
      <c r="AM60" s="40">
        <v>0</v>
      </c>
      <c r="AN60" s="40">
        <v>2813234.63</v>
      </c>
      <c r="AO60" s="40">
        <v>0</v>
      </c>
      <c r="AP60" s="40">
        <v>0</v>
      </c>
      <c r="AQ60" s="40">
        <v>0</v>
      </c>
      <c r="AR60" s="40">
        <v>0</v>
      </c>
      <c r="AS60" s="40">
        <v>0</v>
      </c>
      <c r="AT60" s="41">
        <f>AH60+AI60+AJ60+AK60+AL60+AM60+AN60+AO60+AP60+AQ60+AR60+AS60</f>
        <v>2813234.63</v>
      </c>
      <c r="AU60" s="40">
        <v>0</v>
      </c>
      <c r="AV60" s="40">
        <v>0</v>
      </c>
      <c r="AW60" s="40">
        <v>0</v>
      </c>
      <c r="AX60" s="40">
        <v>0</v>
      </c>
      <c r="AY60" s="40">
        <v>0</v>
      </c>
      <c r="AZ60" s="40">
        <v>0</v>
      </c>
      <c r="BA60" s="40">
        <v>0</v>
      </c>
      <c r="BB60" s="40">
        <v>0</v>
      </c>
      <c r="BC60" s="40">
        <v>0</v>
      </c>
      <c r="BD60" s="40">
        <v>0</v>
      </c>
      <c r="BE60" s="41">
        <f>AU60+AV60+AW60+AX60+AY60+AZ60+BA60+BB60+BC60+BD60</f>
        <v>0</v>
      </c>
    </row>
    <row r="61" spans="1:57" x14ac:dyDescent="0.25">
      <c r="A61" s="13"/>
      <c r="B61" s="37" t="s">
        <v>308</v>
      </c>
      <c r="C61" s="38" t="s">
        <v>309</v>
      </c>
      <c r="D61" s="38" t="s">
        <v>310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1">
        <f>F61+G61+H61+I61+J61</f>
        <v>0</v>
      </c>
      <c r="L61" s="40">
        <v>0</v>
      </c>
      <c r="M61" s="40">
        <v>0</v>
      </c>
      <c r="N61" s="40">
        <v>0</v>
      </c>
      <c r="O61" s="41">
        <f>K61+L61+M61+N61</f>
        <v>0</v>
      </c>
      <c r="P61" s="41">
        <v>0</v>
      </c>
      <c r="Q61" s="40">
        <v>0</v>
      </c>
      <c r="R61" s="42">
        <v>0</v>
      </c>
      <c r="S61" s="41">
        <v>0</v>
      </c>
      <c r="T61" s="40">
        <v>0</v>
      </c>
      <c r="U61" s="42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0">
        <v>0</v>
      </c>
      <c r="AC61" s="40">
        <v>0</v>
      </c>
      <c r="AD61" s="40">
        <v>0</v>
      </c>
      <c r="AE61" s="40">
        <v>0</v>
      </c>
      <c r="AF61" s="40">
        <v>0</v>
      </c>
      <c r="AG61" s="41">
        <f>Z61+AA61+AB61+AC61+AD61+AE61+AF61</f>
        <v>0</v>
      </c>
      <c r="AH61" s="40">
        <v>0</v>
      </c>
      <c r="AI61" s="40">
        <v>0</v>
      </c>
      <c r="AJ61" s="40">
        <v>0</v>
      </c>
      <c r="AK61" s="40">
        <v>0</v>
      </c>
      <c r="AL61" s="40">
        <v>0</v>
      </c>
      <c r="AM61" s="40">
        <v>0</v>
      </c>
      <c r="AN61" s="40">
        <v>0</v>
      </c>
      <c r="AO61" s="40">
        <v>0</v>
      </c>
      <c r="AP61" s="40">
        <v>0</v>
      </c>
      <c r="AQ61" s="40">
        <v>0</v>
      </c>
      <c r="AR61" s="40">
        <v>0</v>
      </c>
      <c r="AS61" s="40">
        <v>0</v>
      </c>
      <c r="AT61" s="41">
        <f>AH61+AI61+AJ61+AK61+AL61+AM61+AN61+AO61+AP61+AQ61+AR61+AS61</f>
        <v>0</v>
      </c>
      <c r="AU61" s="40">
        <v>0</v>
      </c>
      <c r="AV61" s="40">
        <v>0</v>
      </c>
      <c r="AW61" s="40">
        <v>0</v>
      </c>
      <c r="AX61" s="40">
        <v>0</v>
      </c>
      <c r="AY61" s="40">
        <v>0</v>
      </c>
      <c r="AZ61" s="40">
        <v>0</v>
      </c>
      <c r="BA61" s="40">
        <v>0</v>
      </c>
      <c r="BB61" s="40">
        <v>0</v>
      </c>
      <c r="BC61" s="40">
        <v>0</v>
      </c>
      <c r="BD61" s="40">
        <v>0</v>
      </c>
      <c r="BE61" s="41">
        <f>AU61+AV61+AW61+AX61+AY61+AZ61+BA61+BB61+BC61+BD61</f>
        <v>0</v>
      </c>
    </row>
    <row r="62" spans="1:57" x14ac:dyDescent="0.25">
      <c r="A62" s="13"/>
      <c r="B62" s="28" t="s">
        <v>182</v>
      </c>
      <c r="C62" s="22" t="s">
        <v>311</v>
      </c>
      <c r="D62" s="22" t="s">
        <v>312</v>
      </c>
      <c r="E62" s="42">
        <f>E57+E58+E59+E60+E61</f>
        <v>5995481.9699999997</v>
      </c>
      <c r="F62" s="41">
        <v>2356177.19</v>
      </c>
      <c r="G62" s="41">
        <v>3067306.57</v>
      </c>
      <c r="H62" s="41">
        <v>0</v>
      </c>
      <c r="I62" s="41">
        <v>0</v>
      </c>
      <c r="J62" s="41">
        <v>0</v>
      </c>
      <c r="K62" s="41">
        <f>F62+G62+H62+I62+J62</f>
        <v>5423483.7599999998</v>
      </c>
      <c r="L62" s="41">
        <v>571358.12</v>
      </c>
      <c r="M62" s="41">
        <v>640.09</v>
      </c>
      <c r="N62" s="41">
        <v>0</v>
      </c>
      <c r="O62" s="41">
        <f>K62+L62+M62+N62</f>
        <v>5995481.9699999997</v>
      </c>
      <c r="P62" s="41">
        <v>5423483.7599999998</v>
      </c>
      <c r="Q62" s="41">
        <v>492.24</v>
      </c>
      <c r="R62" s="42">
        <v>5423976</v>
      </c>
      <c r="S62" s="41">
        <v>571358.12</v>
      </c>
      <c r="T62" s="41">
        <v>147.85</v>
      </c>
      <c r="U62" s="42">
        <v>571505.97</v>
      </c>
      <c r="V62" s="41">
        <v>2433127.65</v>
      </c>
      <c r="W62" s="41">
        <v>2990848.35</v>
      </c>
      <c r="X62" s="41">
        <v>0</v>
      </c>
      <c r="Y62" s="41">
        <v>0</v>
      </c>
      <c r="Z62" s="41">
        <v>0</v>
      </c>
      <c r="AA62" s="41">
        <v>2433127.65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41">
        <f>Z62+AA62+AB62+AC62+AD62+AE62+AF62</f>
        <v>2433127.65</v>
      </c>
      <c r="AH62" s="41">
        <v>0</v>
      </c>
      <c r="AI62" s="41">
        <v>0</v>
      </c>
      <c r="AJ62" s="41">
        <v>0</v>
      </c>
      <c r="AK62" s="41">
        <v>0</v>
      </c>
      <c r="AL62" s="41">
        <v>0</v>
      </c>
      <c r="AM62" s="41">
        <v>0</v>
      </c>
      <c r="AN62" s="41">
        <v>2990848.35</v>
      </c>
      <c r="AO62" s="41">
        <v>0</v>
      </c>
      <c r="AP62" s="41">
        <v>0</v>
      </c>
      <c r="AQ62" s="41">
        <v>0</v>
      </c>
      <c r="AR62" s="41">
        <v>0</v>
      </c>
      <c r="AS62" s="41">
        <v>0</v>
      </c>
      <c r="AT62" s="41">
        <f>AH62+AI62+AJ62+AK62+AL62+AM62+AN62+AO62+AP62+AQ62+AR62+AS62</f>
        <v>2990848.35</v>
      </c>
      <c r="AU62" s="41">
        <v>0</v>
      </c>
      <c r="AV62" s="41">
        <v>0</v>
      </c>
      <c r="AW62" s="41">
        <v>0</v>
      </c>
      <c r="AX62" s="41">
        <v>0</v>
      </c>
      <c r="AY62" s="41">
        <v>0</v>
      </c>
      <c r="AZ62" s="41">
        <v>0</v>
      </c>
      <c r="BA62" s="41">
        <v>0</v>
      </c>
      <c r="BB62" s="41">
        <v>0</v>
      </c>
      <c r="BC62" s="41">
        <v>0</v>
      </c>
      <c r="BD62" s="41">
        <v>0</v>
      </c>
      <c r="BE62" s="41">
        <f>AU62+AV62+AW62+AX62+AY62+AZ62+BA62+BB62+BC62+BD62</f>
        <v>0</v>
      </c>
    </row>
    <row r="63" spans="1:57" x14ac:dyDescent="0.25">
      <c r="A63" s="36" t="s">
        <v>313</v>
      </c>
      <c r="B63" s="37" t="s">
        <v>314</v>
      </c>
      <c r="C63" s="38" t="s">
        <v>315</v>
      </c>
      <c r="D63" s="38" t="s">
        <v>316</v>
      </c>
      <c r="E63" s="40">
        <v>15048838.52</v>
      </c>
      <c r="F63" s="40">
        <v>32442.53</v>
      </c>
      <c r="G63" s="40">
        <v>745343.11</v>
      </c>
      <c r="H63" s="40">
        <v>483551.22</v>
      </c>
      <c r="I63" s="40">
        <v>0</v>
      </c>
      <c r="J63" s="40">
        <v>18013.259999999998</v>
      </c>
      <c r="K63" s="41">
        <f>F63+G63+H63+I63+J63</f>
        <v>1279350.1199999999</v>
      </c>
      <c r="L63" s="40">
        <v>1639685.01</v>
      </c>
      <c r="M63" s="40">
        <v>12129803.390000001</v>
      </c>
      <c r="N63" s="40">
        <v>0</v>
      </c>
      <c r="O63" s="41">
        <f>K63+L63+M63+N63</f>
        <v>15048838.52</v>
      </c>
      <c r="P63" s="41">
        <v>1279350.1200000001</v>
      </c>
      <c r="Q63" s="40">
        <v>9328067.3300000001</v>
      </c>
      <c r="R63" s="42">
        <v>10607417.449999999</v>
      </c>
      <c r="S63" s="41">
        <v>1639685.01</v>
      </c>
      <c r="T63" s="40">
        <v>2801736.06</v>
      </c>
      <c r="U63" s="42">
        <v>4441421.07</v>
      </c>
      <c r="V63" s="40">
        <v>7661284.9699999997</v>
      </c>
      <c r="W63" s="40">
        <v>2946132.48</v>
      </c>
      <c r="X63" s="40">
        <v>0</v>
      </c>
      <c r="Y63" s="40">
        <v>0</v>
      </c>
      <c r="Z63" s="40">
        <v>0</v>
      </c>
      <c r="AA63" s="40">
        <v>7661284.9699999997</v>
      </c>
      <c r="AB63" s="40">
        <v>0</v>
      </c>
      <c r="AC63" s="40">
        <v>0</v>
      </c>
      <c r="AD63" s="40">
        <v>0</v>
      </c>
      <c r="AE63" s="40">
        <v>0</v>
      </c>
      <c r="AF63" s="40">
        <v>0</v>
      </c>
      <c r="AG63" s="41">
        <f>Z63+AA63+AB63+AC63+AD63+AE63+AF63</f>
        <v>7661284.9699999997</v>
      </c>
      <c r="AH63" s="40">
        <v>0</v>
      </c>
      <c r="AI63" s="40">
        <v>0</v>
      </c>
      <c r="AJ63" s="40">
        <v>0</v>
      </c>
      <c r="AK63" s="40">
        <v>0</v>
      </c>
      <c r="AL63" s="40">
        <v>0</v>
      </c>
      <c r="AM63" s="40">
        <v>0</v>
      </c>
      <c r="AN63" s="40">
        <v>2946132.48</v>
      </c>
      <c r="AO63" s="40">
        <v>0</v>
      </c>
      <c r="AP63" s="40">
        <v>0</v>
      </c>
      <c r="AQ63" s="40">
        <v>0</v>
      </c>
      <c r="AR63" s="40">
        <v>0</v>
      </c>
      <c r="AS63" s="40">
        <v>0</v>
      </c>
      <c r="AT63" s="41">
        <f>AH63+AI63+AJ63+AK63+AL63+AM63+AN63+AO63+AP63+AQ63+AR63+AS63</f>
        <v>2946132.48</v>
      </c>
      <c r="AU63" s="40">
        <v>0</v>
      </c>
      <c r="AV63" s="40">
        <v>0</v>
      </c>
      <c r="AW63" s="40">
        <v>0</v>
      </c>
      <c r="AX63" s="40">
        <v>0</v>
      </c>
      <c r="AY63" s="40">
        <v>0</v>
      </c>
      <c r="AZ63" s="40">
        <v>0</v>
      </c>
      <c r="BA63" s="40">
        <v>0</v>
      </c>
      <c r="BB63" s="40">
        <v>0</v>
      </c>
      <c r="BC63" s="40">
        <v>0</v>
      </c>
      <c r="BD63" s="40">
        <v>0</v>
      </c>
      <c r="BE63" s="41">
        <f>AU63+AV63+AW63+AX63+AY63+AZ63+BA63+BB63+BC63+BD63</f>
        <v>0</v>
      </c>
    </row>
    <row r="64" spans="1:57" x14ac:dyDescent="0.25">
      <c r="A64" s="13"/>
      <c r="B64" s="28" t="s">
        <v>182</v>
      </c>
      <c r="C64" s="22" t="s">
        <v>317</v>
      </c>
      <c r="D64" s="22" t="s">
        <v>318</v>
      </c>
      <c r="E64" s="42">
        <f>E63</f>
        <v>15048838.52</v>
      </c>
      <c r="F64" s="41">
        <v>32442.53</v>
      </c>
      <c r="G64" s="41">
        <v>745343.11</v>
      </c>
      <c r="H64" s="41">
        <v>483551.22</v>
      </c>
      <c r="I64" s="41">
        <v>0</v>
      </c>
      <c r="J64" s="41">
        <v>18013.259999999998</v>
      </c>
      <c r="K64" s="41">
        <f>F64+G64+H64+I64+J64</f>
        <v>1279350.1199999999</v>
      </c>
      <c r="L64" s="41">
        <v>1639685.01</v>
      </c>
      <c r="M64" s="41">
        <v>12129803.390000001</v>
      </c>
      <c r="N64" s="41">
        <v>0</v>
      </c>
      <c r="O64" s="41">
        <f>K64+L64+M64+N64</f>
        <v>15048838.52</v>
      </c>
      <c r="P64" s="41">
        <v>1279350.1200000001</v>
      </c>
      <c r="Q64" s="41">
        <v>9328067.3300000001</v>
      </c>
      <c r="R64" s="42">
        <v>10607417.449999999</v>
      </c>
      <c r="S64" s="41">
        <v>1639685.01</v>
      </c>
      <c r="T64" s="41">
        <v>2801736.06</v>
      </c>
      <c r="U64" s="42">
        <v>4441421.07</v>
      </c>
      <c r="V64" s="41">
        <v>7661284.9699999997</v>
      </c>
      <c r="W64" s="41">
        <v>2946132.48</v>
      </c>
      <c r="X64" s="41">
        <v>0</v>
      </c>
      <c r="Y64" s="41">
        <v>0</v>
      </c>
      <c r="Z64" s="41">
        <v>0</v>
      </c>
      <c r="AA64" s="41">
        <v>7661284.9699999997</v>
      </c>
      <c r="AB64" s="41">
        <v>0</v>
      </c>
      <c r="AC64" s="41">
        <v>0</v>
      </c>
      <c r="AD64" s="41">
        <v>0</v>
      </c>
      <c r="AE64" s="41">
        <v>0</v>
      </c>
      <c r="AF64" s="41">
        <v>0</v>
      </c>
      <c r="AG64" s="41">
        <f>Z64+AA64+AB64+AC64+AD64+AE64+AF64</f>
        <v>7661284.9699999997</v>
      </c>
      <c r="AH64" s="41">
        <v>0</v>
      </c>
      <c r="AI64" s="41">
        <v>0</v>
      </c>
      <c r="AJ64" s="41">
        <v>0</v>
      </c>
      <c r="AK64" s="41">
        <v>0</v>
      </c>
      <c r="AL64" s="41">
        <v>0</v>
      </c>
      <c r="AM64" s="41">
        <v>0</v>
      </c>
      <c r="AN64" s="41">
        <v>2946132.48</v>
      </c>
      <c r="AO64" s="41">
        <v>0</v>
      </c>
      <c r="AP64" s="41">
        <v>0</v>
      </c>
      <c r="AQ64" s="41">
        <v>0</v>
      </c>
      <c r="AR64" s="41">
        <v>0</v>
      </c>
      <c r="AS64" s="41">
        <v>0</v>
      </c>
      <c r="AT64" s="41">
        <f>AH64+AI64+AJ64+AK64+AL64+AM64+AN64+AO64+AP64+AQ64+AR64+AS64</f>
        <v>2946132.48</v>
      </c>
      <c r="AU64" s="41">
        <v>0</v>
      </c>
      <c r="AV64" s="41">
        <v>0</v>
      </c>
      <c r="AW64" s="41">
        <v>0</v>
      </c>
      <c r="AX64" s="41">
        <v>0</v>
      </c>
      <c r="AY64" s="41">
        <v>0</v>
      </c>
      <c r="AZ64" s="41">
        <v>0</v>
      </c>
      <c r="BA64" s="41">
        <v>0</v>
      </c>
      <c r="BB64" s="41">
        <v>0</v>
      </c>
      <c r="BC64" s="41">
        <v>0</v>
      </c>
      <c r="BD64" s="41">
        <v>0</v>
      </c>
      <c r="BE64" s="41">
        <f>AU64+AV64+AW64+AX64+AY64+AZ64+BA64+BB64+BC64+BD64</f>
        <v>0</v>
      </c>
    </row>
    <row r="65" spans="1:57" x14ac:dyDescent="0.25">
      <c r="A65" s="36" t="s">
        <v>319</v>
      </c>
      <c r="B65" s="37" t="s">
        <v>320</v>
      </c>
      <c r="C65" s="38" t="s">
        <v>321</v>
      </c>
      <c r="D65" s="38" t="s">
        <v>322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1">
        <f>F65+G65+H65+I65+J65</f>
        <v>0</v>
      </c>
      <c r="L65" s="40">
        <v>0</v>
      </c>
      <c r="M65" s="40">
        <v>0</v>
      </c>
      <c r="N65" s="40">
        <v>0</v>
      </c>
      <c r="O65" s="41">
        <f>K65+L65+M65+N65</f>
        <v>0</v>
      </c>
      <c r="P65" s="41">
        <v>0</v>
      </c>
      <c r="Q65" s="40">
        <v>0</v>
      </c>
      <c r="R65" s="42">
        <v>0</v>
      </c>
      <c r="S65" s="41">
        <v>0</v>
      </c>
      <c r="T65" s="40">
        <v>0</v>
      </c>
      <c r="U65" s="42">
        <v>0</v>
      </c>
      <c r="V65" s="40">
        <v>0</v>
      </c>
      <c r="W65" s="40">
        <v>0</v>
      </c>
      <c r="X65" s="40">
        <v>0</v>
      </c>
      <c r="Y65" s="40">
        <v>0</v>
      </c>
      <c r="Z65" s="40">
        <v>0</v>
      </c>
      <c r="AA65" s="40">
        <v>0</v>
      </c>
      <c r="AB65" s="40">
        <v>0</v>
      </c>
      <c r="AC65" s="40">
        <v>0</v>
      </c>
      <c r="AD65" s="40">
        <v>0</v>
      </c>
      <c r="AE65" s="40">
        <v>0</v>
      </c>
      <c r="AF65" s="40">
        <v>0</v>
      </c>
      <c r="AG65" s="41">
        <f>Z65+AA65+AB65+AC65+AD65+AE65+AF65</f>
        <v>0</v>
      </c>
      <c r="AH65" s="40">
        <v>0</v>
      </c>
      <c r="AI65" s="40">
        <v>0</v>
      </c>
      <c r="AJ65" s="40">
        <v>0</v>
      </c>
      <c r="AK65" s="40">
        <v>0</v>
      </c>
      <c r="AL65" s="40">
        <v>0</v>
      </c>
      <c r="AM65" s="40">
        <v>0</v>
      </c>
      <c r="AN65" s="40">
        <v>0</v>
      </c>
      <c r="AO65" s="40">
        <v>0</v>
      </c>
      <c r="AP65" s="40">
        <v>0</v>
      </c>
      <c r="AQ65" s="40">
        <v>0</v>
      </c>
      <c r="AR65" s="40">
        <v>0</v>
      </c>
      <c r="AS65" s="40">
        <v>0</v>
      </c>
      <c r="AT65" s="41">
        <f>AH65+AI65+AJ65+AK65+AL65+AM65+AN65+AO65+AP65+AQ65+AR65+AS65</f>
        <v>0</v>
      </c>
      <c r="AU65" s="40">
        <v>0</v>
      </c>
      <c r="AV65" s="40">
        <v>0</v>
      </c>
      <c r="AW65" s="40">
        <v>0</v>
      </c>
      <c r="AX65" s="40">
        <v>0</v>
      </c>
      <c r="AY65" s="40">
        <v>0</v>
      </c>
      <c r="AZ65" s="40">
        <v>0</v>
      </c>
      <c r="BA65" s="40">
        <v>0</v>
      </c>
      <c r="BB65" s="40">
        <v>0</v>
      </c>
      <c r="BC65" s="40">
        <v>0</v>
      </c>
      <c r="BD65" s="40">
        <v>0</v>
      </c>
      <c r="BE65" s="41">
        <f>AU65+AV65+AW65+AX65+AY65+AZ65+BA65+BB65+BC65+BD65</f>
        <v>0</v>
      </c>
    </row>
    <row r="66" spans="1:57" x14ac:dyDescent="0.25">
      <c r="A66" s="13"/>
      <c r="B66" s="28" t="s">
        <v>182</v>
      </c>
      <c r="C66" s="22" t="s">
        <v>323</v>
      </c>
      <c r="D66" s="22" t="s">
        <v>324</v>
      </c>
      <c r="E66" s="42">
        <f>E65</f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f>F66+G66+H66+I66+J66</f>
        <v>0</v>
      </c>
      <c r="L66" s="41">
        <v>0</v>
      </c>
      <c r="M66" s="41">
        <v>0</v>
      </c>
      <c r="N66" s="41">
        <v>0</v>
      </c>
      <c r="O66" s="41">
        <f>K66+L66+M66+N66</f>
        <v>0</v>
      </c>
      <c r="P66" s="41">
        <v>0</v>
      </c>
      <c r="Q66" s="41">
        <v>0</v>
      </c>
      <c r="R66" s="42">
        <v>0</v>
      </c>
      <c r="S66" s="41">
        <v>0</v>
      </c>
      <c r="T66" s="41">
        <v>0</v>
      </c>
      <c r="U66" s="42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41">
        <f>Z66+AA66+AB66+AC66+AD66+AE66+AF66</f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0</v>
      </c>
      <c r="AO66" s="41">
        <v>0</v>
      </c>
      <c r="AP66" s="41">
        <v>0</v>
      </c>
      <c r="AQ66" s="41">
        <v>0</v>
      </c>
      <c r="AR66" s="41">
        <v>0</v>
      </c>
      <c r="AS66" s="41">
        <v>0</v>
      </c>
      <c r="AT66" s="41">
        <f>AH66+AI66+AJ66+AK66+AL66+AM66+AN66+AO66+AP66+AQ66+AR66+AS66</f>
        <v>0</v>
      </c>
      <c r="AU66" s="41">
        <v>0</v>
      </c>
      <c r="AV66" s="41">
        <v>0</v>
      </c>
      <c r="AW66" s="41">
        <v>0</v>
      </c>
      <c r="AX66" s="41">
        <v>0</v>
      </c>
      <c r="AY66" s="41">
        <v>0</v>
      </c>
      <c r="AZ66" s="41">
        <v>0</v>
      </c>
      <c r="BA66" s="41">
        <v>0</v>
      </c>
      <c r="BB66" s="41">
        <v>0</v>
      </c>
      <c r="BC66" s="41">
        <v>0</v>
      </c>
      <c r="BD66" s="41">
        <v>0</v>
      </c>
      <c r="BE66" s="41">
        <f>AU66+AV66+AW66+AX66+AY66+AZ66+BA66+BB66+BC66+BD66</f>
        <v>0</v>
      </c>
    </row>
    <row r="67" spans="1:57" x14ac:dyDescent="0.25">
      <c r="A67" s="36" t="s">
        <v>325</v>
      </c>
      <c r="B67" s="37" t="s">
        <v>326</v>
      </c>
      <c r="C67" s="38" t="s">
        <v>327</v>
      </c>
      <c r="D67" s="38" t="s">
        <v>328</v>
      </c>
      <c r="E67" s="40">
        <v>12453.33</v>
      </c>
      <c r="F67" s="40">
        <v>7352.28</v>
      </c>
      <c r="G67" s="40">
        <v>1294.5999999999999</v>
      </c>
      <c r="H67" s="40">
        <v>0</v>
      </c>
      <c r="I67" s="40">
        <v>0</v>
      </c>
      <c r="J67" s="40">
        <v>0</v>
      </c>
      <c r="K67" s="41">
        <f>F67+G67+H67+I67+J67</f>
        <v>8646.8799999999992</v>
      </c>
      <c r="L67" s="40">
        <v>3756.01</v>
      </c>
      <c r="M67" s="40">
        <v>50.44</v>
      </c>
      <c r="N67" s="40">
        <v>0</v>
      </c>
      <c r="O67" s="41">
        <f>K67+L67+M67+N67</f>
        <v>12453.33</v>
      </c>
      <c r="P67" s="41">
        <v>8646.8799999999992</v>
      </c>
      <c r="Q67" s="40">
        <v>38.79</v>
      </c>
      <c r="R67" s="42">
        <v>8685.67</v>
      </c>
      <c r="S67" s="41">
        <v>3756.01</v>
      </c>
      <c r="T67" s="40">
        <v>11.65</v>
      </c>
      <c r="U67" s="42">
        <v>3767.66</v>
      </c>
      <c r="V67" s="40">
        <v>7379.94</v>
      </c>
      <c r="W67" s="40">
        <v>1305.73</v>
      </c>
      <c r="X67" s="40">
        <v>0</v>
      </c>
      <c r="Y67" s="40">
        <v>0</v>
      </c>
      <c r="Z67" s="40">
        <v>0</v>
      </c>
      <c r="AA67" s="40">
        <v>7379.94</v>
      </c>
      <c r="AB67" s="40">
        <v>0</v>
      </c>
      <c r="AC67" s="40">
        <v>0</v>
      </c>
      <c r="AD67" s="40">
        <v>0</v>
      </c>
      <c r="AE67" s="40">
        <v>0</v>
      </c>
      <c r="AF67" s="40">
        <v>0</v>
      </c>
      <c r="AG67" s="41">
        <f>Z67+AA67+AB67+AC67+AD67+AE67+AF67</f>
        <v>7379.94</v>
      </c>
      <c r="AH67" s="40">
        <v>0</v>
      </c>
      <c r="AI67" s="40">
        <v>0</v>
      </c>
      <c r="AJ67" s="40">
        <v>0</v>
      </c>
      <c r="AK67" s="40">
        <v>0</v>
      </c>
      <c r="AL67" s="40">
        <v>0</v>
      </c>
      <c r="AM67" s="40">
        <v>0</v>
      </c>
      <c r="AN67" s="40">
        <v>1305.73</v>
      </c>
      <c r="AO67" s="40">
        <v>0</v>
      </c>
      <c r="AP67" s="40">
        <v>0</v>
      </c>
      <c r="AQ67" s="40">
        <v>0</v>
      </c>
      <c r="AR67" s="40">
        <v>0</v>
      </c>
      <c r="AS67" s="40">
        <v>0</v>
      </c>
      <c r="AT67" s="41">
        <f>AH67+AI67+AJ67+AK67+AL67+AM67+AN67+AO67+AP67+AQ67+AR67+AS67</f>
        <v>1305.73</v>
      </c>
      <c r="AU67" s="40">
        <v>0</v>
      </c>
      <c r="AV67" s="40">
        <v>0</v>
      </c>
      <c r="AW67" s="40">
        <v>0</v>
      </c>
      <c r="AX67" s="40">
        <v>0</v>
      </c>
      <c r="AY67" s="40">
        <v>0</v>
      </c>
      <c r="AZ67" s="40">
        <v>0</v>
      </c>
      <c r="BA67" s="40">
        <v>0</v>
      </c>
      <c r="BB67" s="40">
        <v>0</v>
      </c>
      <c r="BC67" s="40">
        <v>0</v>
      </c>
      <c r="BD67" s="40">
        <v>0</v>
      </c>
      <c r="BE67" s="41">
        <f>AU67+AV67+AW67+AX67+AY67+AZ67+BA67+BB67+BC67+BD67</f>
        <v>0</v>
      </c>
    </row>
    <row r="68" spans="1:57" x14ac:dyDescent="0.25">
      <c r="A68" s="13"/>
      <c r="B68" s="28" t="s">
        <v>182</v>
      </c>
      <c r="C68" s="22" t="s">
        <v>329</v>
      </c>
      <c r="D68" s="22" t="s">
        <v>330</v>
      </c>
      <c r="E68" s="42">
        <f>E67</f>
        <v>12453.33</v>
      </c>
      <c r="F68" s="41">
        <v>7352.28</v>
      </c>
      <c r="G68" s="41">
        <v>1294.5999999999999</v>
      </c>
      <c r="H68" s="41">
        <v>0</v>
      </c>
      <c r="I68" s="41">
        <v>0</v>
      </c>
      <c r="J68" s="41">
        <v>0</v>
      </c>
      <c r="K68" s="41">
        <f>F68+G68+H68+I68+J68</f>
        <v>8646.8799999999992</v>
      </c>
      <c r="L68" s="41">
        <v>3756.01</v>
      </c>
      <c r="M68" s="41">
        <v>50.44</v>
      </c>
      <c r="N68" s="41">
        <v>0</v>
      </c>
      <c r="O68" s="41">
        <f>K68+L68+M68+N68</f>
        <v>12453.33</v>
      </c>
      <c r="P68" s="41">
        <v>8646.8799999999992</v>
      </c>
      <c r="Q68" s="41">
        <v>38.79</v>
      </c>
      <c r="R68" s="42">
        <v>8685.67</v>
      </c>
      <c r="S68" s="41">
        <v>3756.01</v>
      </c>
      <c r="T68" s="41">
        <v>11.65</v>
      </c>
      <c r="U68" s="42">
        <v>3767.66</v>
      </c>
      <c r="V68" s="41">
        <v>7379.94</v>
      </c>
      <c r="W68" s="41">
        <v>1305.73</v>
      </c>
      <c r="X68" s="41">
        <v>0</v>
      </c>
      <c r="Y68" s="41">
        <v>0</v>
      </c>
      <c r="Z68" s="41">
        <v>0</v>
      </c>
      <c r="AA68" s="41">
        <v>7379.94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41">
        <f>Z68+AA68+AB68+AC68+AD68+AE68+AF68</f>
        <v>7379.94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1305.73</v>
      </c>
      <c r="AO68" s="41">
        <v>0</v>
      </c>
      <c r="AP68" s="41">
        <v>0</v>
      </c>
      <c r="AQ68" s="41">
        <v>0</v>
      </c>
      <c r="AR68" s="41">
        <v>0</v>
      </c>
      <c r="AS68" s="41">
        <v>0</v>
      </c>
      <c r="AT68" s="41">
        <f>AH68+AI68+AJ68+AK68+AL68+AM68+AN68+AO68+AP68+AQ68+AR68+AS68</f>
        <v>1305.73</v>
      </c>
      <c r="AU68" s="41">
        <v>0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0</v>
      </c>
      <c r="BB68" s="41">
        <v>0</v>
      </c>
      <c r="BC68" s="41">
        <v>0</v>
      </c>
      <c r="BD68" s="41">
        <v>0</v>
      </c>
      <c r="BE68" s="41">
        <f>AU68+AV68+AW68+AX68+AY68+AZ68+BA68+BB68+BC68+BD68</f>
        <v>0</v>
      </c>
    </row>
    <row r="69" spans="1:57" x14ac:dyDescent="0.25">
      <c r="A69" s="7" t="s">
        <v>331</v>
      </c>
      <c r="B69" s="28" t="s">
        <v>182</v>
      </c>
      <c r="C69" s="22" t="s">
        <v>332</v>
      </c>
      <c r="D69" s="22" t="s">
        <v>333</v>
      </c>
      <c r="E69" s="42">
        <f>E56+E62+E64+E66+E68</f>
        <v>28976379.789999999</v>
      </c>
      <c r="F69" s="41">
        <v>2395972</v>
      </c>
      <c r="G69" s="41">
        <v>3813944.28</v>
      </c>
      <c r="H69" s="41">
        <v>483551.22</v>
      </c>
      <c r="I69" s="41">
        <v>0</v>
      </c>
      <c r="J69" s="41">
        <v>18013.259999999998</v>
      </c>
      <c r="K69" s="41">
        <f>F69+G69+H69+I69+J69</f>
        <v>6711480.7599999988</v>
      </c>
      <c r="L69" s="41">
        <v>10134405.109999999</v>
      </c>
      <c r="M69" s="41">
        <v>12130493.92</v>
      </c>
      <c r="N69" s="41">
        <v>0</v>
      </c>
      <c r="O69" s="41">
        <f>K69+L69+M69+N69</f>
        <v>28976379.789999999</v>
      </c>
      <c r="P69" s="41">
        <v>6711480.7599999998</v>
      </c>
      <c r="Q69" s="41">
        <v>9328598.3599999994</v>
      </c>
      <c r="R69" s="42">
        <v>16040079.119999999</v>
      </c>
      <c r="S69" s="41">
        <v>10134405.109999999</v>
      </c>
      <c r="T69" s="41">
        <v>2801895.56</v>
      </c>
      <c r="U69" s="42">
        <v>12936300.67</v>
      </c>
      <c r="V69" s="41">
        <v>10101792.560000001</v>
      </c>
      <c r="W69" s="41">
        <v>5938286.5599999996</v>
      </c>
      <c r="X69" s="41">
        <v>0</v>
      </c>
      <c r="Y69" s="41">
        <v>0</v>
      </c>
      <c r="Z69" s="41">
        <v>0</v>
      </c>
      <c r="AA69" s="41">
        <v>10101792.560000001</v>
      </c>
      <c r="AB69" s="41">
        <v>0</v>
      </c>
      <c r="AC69" s="41">
        <v>0</v>
      </c>
      <c r="AD69" s="41">
        <v>0</v>
      </c>
      <c r="AE69" s="41">
        <v>0</v>
      </c>
      <c r="AF69" s="41">
        <v>0</v>
      </c>
      <c r="AG69" s="41">
        <f>Z69+AA69+AB69+AC69+AD69+AE69+AF69</f>
        <v>10101792.560000001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5938286.5599999996</v>
      </c>
      <c r="AO69" s="41">
        <v>0</v>
      </c>
      <c r="AP69" s="41">
        <v>0</v>
      </c>
      <c r="AQ69" s="41">
        <v>0</v>
      </c>
      <c r="AR69" s="41">
        <v>0</v>
      </c>
      <c r="AS69" s="41">
        <v>0</v>
      </c>
      <c r="AT69" s="41">
        <f>AH69+AI69+AJ69+AK69+AL69+AM69+AN69+AO69+AP69+AQ69+AR69+AS69</f>
        <v>5938286.5599999996</v>
      </c>
      <c r="AU69" s="41">
        <v>0</v>
      </c>
      <c r="AV69" s="41">
        <v>0</v>
      </c>
      <c r="AW69" s="41">
        <v>0</v>
      </c>
      <c r="AX69" s="41">
        <v>0</v>
      </c>
      <c r="AY69" s="41">
        <v>0</v>
      </c>
      <c r="AZ69" s="41">
        <v>0</v>
      </c>
      <c r="BA69" s="41">
        <v>0</v>
      </c>
      <c r="BB69" s="41">
        <v>0</v>
      </c>
      <c r="BC69" s="41">
        <v>0</v>
      </c>
      <c r="BD69" s="41">
        <v>0</v>
      </c>
      <c r="BE69" s="41">
        <f>AU69+AV69+AW69+AX69+AY69+AZ69+BA69+BB69+BC69+BD69</f>
        <v>0</v>
      </c>
    </row>
    <row r="70" spans="1:57" x14ac:dyDescent="0.25">
      <c r="A70" s="36" t="s">
        <v>334</v>
      </c>
      <c r="B70" s="37" t="s">
        <v>176</v>
      </c>
      <c r="C70" s="38" t="s">
        <v>335</v>
      </c>
      <c r="D70" s="38" t="s">
        <v>336</v>
      </c>
      <c r="E70" s="39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1">
        <f>F70+G70+H70+I70+J70</f>
        <v>0</v>
      </c>
      <c r="L70" s="40">
        <v>0</v>
      </c>
      <c r="M70" s="40">
        <v>0</v>
      </c>
      <c r="N70" s="40">
        <v>0</v>
      </c>
      <c r="O70" s="41">
        <f>K70+L70+M70+N70</f>
        <v>0</v>
      </c>
      <c r="P70" s="41">
        <v>0</v>
      </c>
      <c r="Q70" s="40">
        <v>0</v>
      </c>
      <c r="R70" s="42">
        <v>0</v>
      </c>
      <c r="S70" s="41">
        <v>0</v>
      </c>
      <c r="T70" s="40">
        <v>0</v>
      </c>
      <c r="U70" s="42">
        <v>0</v>
      </c>
      <c r="V70" s="40">
        <v>0</v>
      </c>
      <c r="W70" s="40">
        <v>0</v>
      </c>
      <c r="X70" s="40">
        <v>0</v>
      </c>
      <c r="Y70" s="40">
        <v>0</v>
      </c>
      <c r="Z70" s="40">
        <v>0</v>
      </c>
      <c r="AA70" s="40">
        <v>0</v>
      </c>
      <c r="AB70" s="40">
        <v>0</v>
      </c>
      <c r="AC70" s="40">
        <v>0</v>
      </c>
      <c r="AD70" s="40">
        <v>0</v>
      </c>
      <c r="AE70" s="40">
        <v>0</v>
      </c>
      <c r="AF70" s="40">
        <v>0</v>
      </c>
      <c r="AG70" s="41">
        <f>Z70+AA70+AB70+AC70+AD70+AE70+AF70</f>
        <v>0</v>
      </c>
      <c r="AH70" s="40">
        <v>0</v>
      </c>
      <c r="AI70" s="40">
        <v>0</v>
      </c>
      <c r="AJ70" s="40">
        <v>0</v>
      </c>
      <c r="AK70" s="40">
        <v>0</v>
      </c>
      <c r="AL70" s="40">
        <v>0</v>
      </c>
      <c r="AM70" s="40">
        <v>0</v>
      </c>
      <c r="AN70" s="40">
        <v>0</v>
      </c>
      <c r="AO70" s="40">
        <v>0</v>
      </c>
      <c r="AP70" s="40">
        <v>0</v>
      </c>
      <c r="AQ70" s="40">
        <v>0</v>
      </c>
      <c r="AR70" s="40">
        <v>0</v>
      </c>
      <c r="AS70" s="40">
        <v>0</v>
      </c>
      <c r="AT70" s="41">
        <f>AH70+AI70+AJ70+AK70+AL70+AM70+AN70+AO70+AP70+AQ70+AR70+AS70</f>
        <v>0</v>
      </c>
      <c r="AU70" s="40">
        <v>0</v>
      </c>
      <c r="AV70" s="40">
        <v>0</v>
      </c>
      <c r="AW70" s="40">
        <v>0</v>
      </c>
      <c r="AX70" s="40">
        <v>0</v>
      </c>
      <c r="AY70" s="40">
        <v>0</v>
      </c>
      <c r="AZ70" s="40">
        <v>0</v>
      </c>
      <c r="BA70" s="40">
        <v>0</v>
      </c>
      <c r="BB70" s="40">
        <v>0</v>
      </c>
      <c r="BC70" s="40">
        <v>0</v>
      </c>
      <c r="BD70" s="40">
        <v>0</v>
      </c>
      <c r="BE70" s="41">
        <f>AU70+AV70+AW70+AX70+AY70+AZ70+BA70+BB70+BC70+BD70</f>
        <v>0</v>
      </c>
    </row>
    <row r="71" spans="1:57" x14ac:dyDescent="0.25">
      <c r="A71" s="13"/>
      <c r="B71" s="37" t="s">
        <v>176</v>
      </c>
      <c r="C71" s="38" t="s">
        <v>337</v>
      </c>
      <c r="D71" s="38" t="s">
        <v>338</v>
      </c>
      <c r="E71" s="39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1">
        <f>F71+G71+H71+I71+J71</f>
        <v>0</v>
      </c>
      <c r="L71" s="40">
        <v>0</v>
      </c>
      <c r="M71" s="40">
        <v>0</v>
      </c>
      <c r="N71" s="40">
        <v>0</v>
      </c>
      <c r="O71" s="41">
        <f>K71+L71+M71+N71</f>
        <v>0</v>
      </c>
      <c r="P71" s="41">
        <v>0</v>
      </c>
      <c r="Q71" s="40">
        <v>0</v>
      </c>
      <c r="R71" s="42">
        <v>0</v>
      </c>
      <c r="S71" s="41">
        <v>0</v>
      </c>
      <c r="T71" s="40">
        <v>0</v>
      </c>
      <c r="U71" s="42">
        <v>0</v>
      </c>
      <c r="V71" s="40">
        <v>0</v>
      </c>
      <c r="W71" s="40">
        <v>0</v>
      </c>
      <c r="X71" s="40">
        <v>0</v>
      </c>
      <c r="Y71" s="40">
        <v>0</v>
      </c>
      <c r="Z71" s="40">
        <v>0</v>
      </c>
      <c r="AA71" s="40">
        <v>0</v>
      </c>
      <c r="AB71" s="40">
        <v>0</v>
      </c>
      <c r="AC71" s="40">
        <v>0</v>
      </c>
      <c r="AD71" s="40">
        <v>0</v>
      </c>
      <c r="AE71" s="40">
        <v>0</v>
      </c>
      <c r="AF71" s="40">
        <v>0</v>
      </c>
      <c r="AG71" s="41">
        <f>Z71+AA71+AB71+AC71+AD71+AE71+AF71</f>
        <v>0</v>
      </c>
      <c r="AH71" s="40">
        <v>0</v>
      </c>
      <c r="AI71" s="40">
        <v>0</v>
      </c>
      <c r="AJ71" s="40">
        <v>0</v>
      </c>
      <c r="AK71" s="40">
        <v>0</v>
      </c>
      <c r="AL71" s="40">
        <v>0</v>
      </c>
      <c r="AM71" s="40">
        <v>0</v>
      </c>
      <c r="AN71" s="40">
        <v>0</v>
      </c>
      <c r="AO71" s="40">
        <v>0</v>
      </c>
      <c r="AP71" s="40">
        <v>0</v>
      </c>
      <c r="AQ71" s="40">
        <v>0</v>
      </c>
      <c r="AR71" s="40">
        <v>0</v>
      </c>
      <c r="AS71" s="40">
        <v>0</v>
      </c>
      <c r="AT71" s="41">
        <f>AH71+AI71+AJ71+AK71+AL71+AM71+AN71+AO71+AP71+AQ71+AR71+AS71</f>
        <v>0</v>
      </c>
      <c r="AU71" s="40">
        <v>0</v>
      </c>
      <c r="AV71" s="40">
        <v>0</v>
      </c>
      <c r="AW71" s="40">
        <v>0</v>
      </c>
      <c r="AX71" s="40">
        <v>0</v>
      </c>
      <c r="AY71" s="40">
        <v>0</v>
      </c>
      <c r="AZ71" s="40">
        <v>0</v>
      </c>
      <c r="BA71" s="40">
        <v>0</v>
      </c>
      <c r="BB71" s="40">
        <v>0</v>
      </c>
      <c r="BC71" s="40">
        <v>0</v>
      </c>
      <c r="BD71" s="40">
        <v>0</v>
      </c>
      <c r="BE71" s="41">
        <f>AU71+AV71+AW71+AX71+AY71+AZ71+BA71+BB71+BC71+BD71</f>
        <v>0</v>
      </c>
    </row>
    <row r="72" spans="1:57" x14ac:dyDescent="0.25">
      <c r="A72" s="13"/>
      <c r="B72" s="37" t="s">
        <v>182</v>
      </c>
      <c r="C72" s="38" t="s">
        <v>339</v>
      </c>
      <c r="D72" s="38" t="s">
        <v>340</v>
      </c>
      <c r="E72" s="39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1">
        <f>F72+G72+H72+I72+J72</f>
        <v>0</v>
      </c>
      <c r="L72" s="40">
        <v>0</v>
      </c>
      <c r="M72" s="40">
        <v>0</v>
      </c>
      <c r="N72" s="40">
        <v>0</v>
      </c>
      <c r="O72" s="41">
        <f>K72+L72+M72+N72</f>
        <v>0</v>
      </c>
      <c r="P72" s="41">
        <v>0</v>
      </c>
      <c r="Q72" s="40">
        <v>0</v>
      </c>
      <c r="R72" s="42">
        <v>0</v>
      </c>
      <c r="S72" s="41">
        <v>0</v>
      </c>
      <c r="T72" s="40">
        <v>0</v>
      </c>
      <c r="U72" s="42">
        <v>0</v>
      </c>
      <c r="V72" s="40">
        <v>0</v>
      </c>
      <c r="W72" s="40">
        <v>0</v>
      </c>
      <c r="X72" s="40">
        <v>0</v>
      </c>
      <c r="Y72" s="40">
        <v>0</v>
      </c>
      <c r="Z72" s="40">
        <v>0</v>
      </c>
      <c r="AA72" s="40">
        <v>0</v>
      </c>
      <c r="AB72" s="40">
        <v>0</v>
      </c>
      <c r="AC72" s="40">
        <v>0</v>
      </c>
      <c r="AD72" s="40">
        <v>0</v>
      </c>
      <c r="AE72" s="40">
        <v>0</v>
      </c>
      <c r="AF72" s="40">
        <v>0</v>
      </c>
      <c r="AG72" s="41">
        <f>Z72+AA72+AB72+AC72+AD72+AE72+AF72</f>
        <v>0</v>
      </c>
      <c r="AH72" s="40">
        <v>0</v>
      </c>
      <c r="AI72" s="40">
        <v>0</v>
      </c>
      <c r="AJ72" s="40">
        <v>0</v>
      </c>
      <c r="AK72" s="40">
        <v>0</v>
      </c>
      <c r="AL72" s="40">
        <v>0</v>
      </c>
      <c r="AM72" s="40">
        <v>0</v>
      </c>
      <c r="AN72" s="40">
        <v>0</v>
      </c>
      <c r="AO72" s="40">
        <v>0</v>
      </c>
      <c r="AP72" s="40">
        <v>0</v>
      </c>
      <c r="AQ72" s="40">
        <v>0</v>
      </c>
      <c r="AR72" s="40">
        <v>0</v>
      </c>
      <c r="AS72" s="40">
        <v>0</v>
      </c>
      <c r="AT72" s="41">
        <f>AH72+AI72+AJ72+AK72+AL72+AM72+AN72+AO72+AP72+AQ72+AR72+AS72</f>
        <v>0</v>
      </c>
      <c r="AU72" s="40">
        <v>0</v>
      </c>
      <c r="AV72" s="40">
        <v>0</v>
      </c>
      <c r="AW72" s="40">
        <v>0</v>
      </c>
      <c r="AX72" s="40">
        <v>0</v>
      </c>
      <c r="AY72" s="40">
        <v>0</v>
      </c>
      <c r="AZ72" s="40">
        <v>0</v>
      </c>
      <c r="BA72" s="40">
        <v>0</v>
      </c>
      <c r="BB72" s="40">
        <v>0</v>
      </c>
      <c r="BC72" s="40">
        <v>0</v>
      </c>
      <c r="BD72" s="40">
        <v>0</v>
      </c>
      <c r="BE72" s="41">
        <f>AU72+AV72+AW72+AX72+AY72+AZ72+BA72+BB72+BC72+BD72</f>
        <v>0</v>
      </c>
    </row>
    <row r="73" spans="1:57" x14ac:dyDescent="0.25">
      <c r="A73" s="13"/>
      <c r="B73" s="37" t="s">
        <v>182</v>
      </c>
      <c r="C73" s="38" t="s">
        <v>341</v>
      </c>
      <c r="D73" s="38" t="s">
        <v>342</v>
      </c>
      <c r="E73" s="39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1">
        <f>F73+G73+H73+I73+J73</f>
        <v>0</v>
      </c>
      <c r="L73" s="40">
        <v>0</v>
      </c>
      <c r="M73" s="40">
        <v>0</v>
      </c>
      <c r="N73" s="40">
        <v>0</v>
      </c>
      <c r="O73" s="41">
        <f>K73+L73+M73+N73</f>
        <v>0</v>
      </c>
      <c r="P73" s="41">
        <v>0</v>
      </c>
      <c r="Q73" s="40">
        <v>0</v>
      </c>
      <c r="R73" s="42">
        <v>0</v>
      </c>
      <c r="S73" s="41">
        <v>0</v>
      </c>
      <c r="T73" s="40">
        <v>0</v>
      </c>
      <c r="U73" s="42">
        <v>0</v>
      </c>
      <c r="V73" s="40">
        <v>0</v>
      </c>
      <c r="W73" s="40">
        <v>0</v>
      </c>
      <c r="X73" s="40">
        <v>0</v>
      </c>
      <c r="Y73" s="40">
        <v>0</v>
      </c>
      <c r="Z73" s="40">
        <v>0</v>
      </c>
      <c r="AA73" s="40">
        <v>0</v>
      </c>
      <c r="AB73" s="40">
        <v>0</v>
      </c>
      <c r="AC73" s="40">
        <v>0</v>
      </c>
      <c r="AD73" s="40">
        <v>0</v>
      </c>
      <c r="AE73" s="40">
        <v>0</v>
      </c>
      <c r="AF73" s="40">
        <v>0</v>
      </c>
      <c r="AG73" s="41">
        <f>Z73+AA73+AB73+AC73+AD73+AE73+AF73</f>
        <v>0</v>
      </c>
      <c r="AH73" s="40">
        <v>0</v>
      </c>
      <c r="AI73" s="40">
        <v>0</v>
      </c>
      <c r="AJ73" s="40">
        <v>0</v>
      </c>
      <c r="AK73" s="40">
        <v>0</v>
      </c>
      <c r="AL73" s="40">
        <v>0</v>
      </c>
      <c r="AM73" s="40">
        <v>0</v>
      </c>
      <c r="AN73" s="40">
        <v>0</v>
      </c>
      <c r="AO73" s="40">
        <v>0</v>
      </c>
      <c r="AP73" s="40">
        <v>0</v>
      </c>
      <c r="AQ73" s="40">
        <v>0</v>
      </c>
      <c r="AR73" s="40">
        <v>0</v>
      </c>
      <c r="AS73" s="40">
        <v>0</v>
      </c>
      <c r="AT73" s="41">
        <f>AH73+AI73+AJ73+AK73+AL73+AM73+AN73+AO73+AP73+AQ73+AR73+AS73</f>
        <v>0</v>
      </c>
      <c r="AU73" s="40">
        <v>0</v>
      </c>
      <c r="AV73" s="40">
        <v>0</v>
      </c>
      <c r="AW73" s="40">
        <v>0</v>
      </c>
      <c r="AX73" s="40">
        <v>0</v>
      </c>
      <c r="AY73" s="40">
        <v>0</v>
      </c>
      <c r="AZ73" s="40">
        <v>0</v>
      </c>
      <c r="BA73" s="40">
        <v>0</v>
      </c>
      <c r="BB73" s="40">
        <v>0</v>
      </c>
      <c r="BC73" s="40">
        <v>0</v>
      </c>
      <c r="BD73" s="40">
        <v>0</v>
      </c>
      <c r="BE73" s="41">
        <f>AU73+AV73+AW73+AX73+AY73+AZ73+BA73+BB73+BC73+BD73</f>
        <v>0</v>
      </c>
    </row>
    <row r="74" spans="1:57" x14ac:dyDescent="0.25">
      <c r="A74" s="13"/>
      <c r="B74" s="28" t="s">
        <v>182</v>
      </c>
      <c r="C74" s="22" t="s">
        <v>343</v>
      </c>
      <c r="D74" s="22" t="s">
        <v>344</v>
      </c>
      <c r="E74" s="42">
        <f>E70+E71+E72+E73</f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f>F74+G74+H74+I74+J74</f>
        <v>0</v>
      </c>
      <c r="L74" s="41">
        <v>0</v>
      </c>
      <c r="M74" s="41">
        <v>0</v>
      </c>
      <c r="N74" s="41">
        <v>0</v>
      </c>
      <c r="O74" s="41">
        <f>K74+L74+M74+N74</f>
        <v>0</v>
      </c>
      <c r="P74" s="41">
        <v>0</v>
      </c>
      <c r="Q74" s="41">
        <v>0</v>
      </c>
      <c r="R74" s="42">
        <v>0</v>
      </c>
      <c r="S74" s="41">
        <v>0</v>
      </c>
      <c r="T74" s="41">
        <v>0</v>
      </c>
      <c r="U74" s="42">
        <v>0</v>
      </c>
      <c r="V74" s="41">
        <v>0</v>
      </c>
      <c r="W74" s="41">
        <v>0</v>
      </c>
      <c r="X74" s="41">
        <v>0</v>
      </c>
      <c r="Y74" s="41">
        <v>0</v>
      </c>
      <c r="Z74" s="41">
        <v>0</v>
      </c>
      <c r="AA74" s="41">
        <v>0</v>
      </c>
      <c r="AB74" s="41">
        <v>0</v>
      </c>
      <c r="AC74" s="41">
        <v>0</v>
      </c>
      <c r="AD74" s="41">
        <v>0</v>
      </c>
      <c r="AE74" s="41">
        <v>0</v>
      </c>
      <c r="AF74" s="41">
        <v>0</v>
      </c>
      <c r="AG74" s="41">
        <f>Z74+AA74+AB74+AC74+AD74+AE74+AF74</f>
        <v>0</v>
      </c>
      <c r="AH74" s="41">
        <v>0</v>
      </c>
      <c r="AI74" s="41">
        <v>0</v>
      </c>
      <c r="AJ74" s="41">
        <v>0</v>
      </c>
      <c r="AK74" s="41">
        <v>0</v>
      </c>
      <c r="AL74" s="41">
        <v>0</v>
      </c>
      <c r="AM74" s="41">
        <v>0</v>
      </c>
      <c r="AN74" s="41">
        <v>0</v>
      </c>
      <c r="AO74" s="41">
        <v>0</v>
      </c>
      <c r="AP74" s="41">
        <v>0</v>
      </c>
      <c r="AQ74" s="41">
        <v>0</v>
      </c>
      <c r="AR74" s="41">
        <v>0</v>
      </c>
      <c r="AS74" s="41">
        <v>0</v>
      </c>
      <c r="AT74" s="41">
        <f>AH74+AI74+AJ74+AK74+AL74+AM74+AN74+AO74+AP74+AQ74+AR74+AS74</f>
        <v>0</v>
      </c>
      <c r="AU74" s="41">
        <v>0</v>
      </c>
      <c r="AV74" s="41">
        <v>0</v>
      </c>
      <c r="AW74" s="41">
        <v>0</v>
      </c>
      <c r="AX74" s="41">
        <v>0</v>
      </c>
      <c r="AY74" s="41">
        <v>0</v>
      </c>
      <c r="AZ74" s="41">
        <v>0</v>
      </c>
      <c r="BA74" s="41">
        <v>0</v>
      </c>
      <c r="BB74" s="41">
        <v>0</v>
      </c>
      <c r="BC74" s="41">
        <v>0</v>
      </c>
      <c r="BD74" s="41">
        <v>0</v>
      </c>
      <c r="BE74" s="41">
        <f>AU74+AV74+AW74+AX74+AY74+AZ74+BA74+BB74+BC74+BD74</f>
        <v>0</v>
      </c>
    </row>
    <row r="75" spans="1:57" x14ac:dyDescent="0.25">
      <c r="A75" s="7" t="s">
        <v>345</v>
      </c>
      <c r="B75" s="28" t="s">
        <v>182</v>
      </c>
      <c r="C75" s="22" t="s">
        <v>346</v>
      </c>
      <c r="D75" s="22" t="s">
        <v>347</v>
      </c>
      <c r="E75" s="42">
        <f>E51+E69+E74</f>
        <v>1021110441.03</v>
      </c>
      <c r="F75" s="41">
        <f>F51+F69+F74</f>
        <v>125660940.14</v>
      </c>
      <c r="G75" s="41">
        <f>G51+G69+G74</f>
        <v>104777301.75</v>
      </c>
      <c r="H75" s="41">
        <f>H51+H69+H74</f>
        <v>1935800.3200000001</v>
      </c>
      <c r="I75" s="41">
        <f>I51+I69+I74</f>
        <v>0</v>
      </c>
      <c r="J75" s="41">
        <f>J51+J69+J74</f>
        <v>36281.14</v>
      </c>
      <c r="K75" s="41">
        <f>F75+G75+H75+I75+J75</f>
        <v>232410323.34999996</v>
      </c>
      <c r="L75" s="41">
        <f>L51+L69+L74</f>
        <v>133851637.45</v>
      </c>
      <c r="M75" s="41">
        <f>M51+M69+M74</f>
        <v>22638578.719999999</v>
      </c>
      <c r="N75" s="41">
        <f>N51+N69+N74</f>
        <v>850609327.17999995</v>
      </c>
      <c r="O75" s="41">
        <f>K75+L75+M75+N75</f>
        <v>1239509866.6999998</v>
      </c>
      <c r="P75" s="41">
        <v>232410323.34999999</v>
      </c>
      <c r="Q75" s="41">
        <f>Q51+Q69+Q74</f>
        <v>17409530.879999999</v>
      </c>
      <c r="R75" s="42">
        <v>249819854.22999999</v>
      </c>
      <c r="S75" s="41">
        <v>133851637.45</v>
      </c>
      <c r="T75" s="41">
        <f>T51+T69+T74</f>
        <v>5229047.84</v>
      </c>
      <c r="U75" s="42">
        <v>139080685.28999999</v>
      </c>
      <c r="V75" s="41">
        <f>V51+V69+V74</f>
        <v>177038737.99000001</v>
      </c>
      <c r="W75" s="41">
        <f>W51+W69+W74</f>
        <v>72781116.239999995</v>
      </c>
      <c r="X75" s="41">
        <f>X51+X69+X74</f>
        <v>0</v>
      </c>
      <c r="Y75" s="41">
        <f>Y51+Y69+Y74</f>
        <v>0</v>
      </c>
      <c r="Z75" s="41">
        <f>Z51+Z69+Z74</f>
        <v>45921979.170000002</v>
      </c>
      <c r="AA75" s="41">
        <f>AA51+AA69+AA74</f>
        <v>127651755.68000001</v>
      </c>
      <c r="AB75" s="41">
        <f>AB51+AB69+AB74</f>
        <v>2351491.98</v>
      </c>
      <c r="AC75" s="41">
        <f>AC51+AC69+AC74</f>
        <v>1113511.1599999999</v>
      </c>
      <c r="AD75" s="41">
        <f>AD51+AD69+AD74</f>
        <v>0</v>
      </c>
      <c r="AE75" s="41">
        <f>AE51+AE69+AE74</f>
        <v>0</v>
      </c>
      <c r="AF75" s="41">
        <f>AF51+AF69+AF74</f>
        <v>0</v>
      </c>
      <c r="AG75" s="41">
        <f>Z75+AA75+AB75+AC75+AD75+AE75+AF75</f>
        <v>177038737.99000001</v>
      </c>
      <c r="AH75" s="41">
        <f>AH51+AH69+AH74</f>
        <v>0</v>
      </c>
      <c r="AI75" s="41">
        <f>AI51+AI69+AI74</f>
        <v>0</v>
      </c>
      <c r="AJ75" s="41">
        <f>AJ51+AJ69+AJ74</f>
        <v>0</v>
      </c>
      <c r="AK75" s="41">
        <f>AK51+AK69+AK74</f>
        <v>0</v>
      </c>
      <c r="AL75" s="41">
        <f>AL51+AL69+AL74</f>
        <v>0</v>
      </c>
      <c r="AM75" s="41">
        <f>AM51+AM69+AM74</f>
        <v>0</v>
      </c>
      <c r="AN75" s="41">
        <f>AN51+AN69+AN74</f>
        <v>72781116.239999995</v>
      </c>
      <c r="AO75" s="41">
        <f>AO51+AO69+AO74</f>
        <v>0</v>
      </c>
      <c r="AP75" s="41">
        <f>AP51+AP69+AP74</f>
        <v>0</v>
      </c>
      <c r="AQ75" s="41">
        <f>AQ51+AQ69+AQ74</f>
        <v>0</v>
      </c>
      <c r="AR75" s="41">
        <f>AR51+AR69+AR74</f>
        <v>0</v>
      </c>
      <c r="AS75" s="41">
        <f>AS51+AS69+AS74</f>
        <v>0</v>
      </c>
      <c r="AT75" s="41">
        <f>AH75+AI75+AJ75+AK75+AL75+AM75+AN75+AO75+AP75+AQ75+AR75+AS75</f>
        <v>72781116.239999995</v>
      </c>
      <c r="AU75" s="41">
        <f>AU51+AU69+AU74</f>
        <v>0</v>
      </c>
      <c r="AV75" s="41">
        <f>AV51+AV69+AV74</f>
        <v>0</v>
      </c>
      <c r="AW75" s="41">
        <f>AW51+AW69+AW74</f>
        <v>0</v>
      </c>
      <c r="AX75" s="41">
        <f>AX51+AX69+AX74</f>
        <v>0</v>
      </c>
      <c r="AY75" s="41">
        <f>AY51+AY69+AY74</f>
        <v>0</v>
      </c>
      <c r="AZ75" s="41">
        <f>AZ51+AZ69+AZ74</f>
        <v>0</v>
      </c>
      <c r="BA75" s="41">
        <f>BA51+BA69+BA74</f>
        <v>0</v>
      </c>
      <c r="BB75" s="41">
        <f>BB51+BB69+BB74</f>
        <v>0</v>
      </c>
      <c r="BC75" s="41">
        <f>BC51+BC69+BC74</f>
        <v>0</v>
      </c>
      <c r="BD75" s="41">
        <f>BD51+BD69+BD74</f>
        <v>0</v>
      </c>
      <c r="BE75" s="41">
        <f>AU75+AV75+AW75+AX75+AY75+AZ75+BA75+BB75+BC75+BD75</f>
        <v>0</v>
      </c>
    </row>
    <row r="76" spans="1:57" x14ac:dyDescent="0.25">
      <c r="A76" s="48" t="s">
        <v>4</v>
      </c>
      <c r="B76" s="48" t="s">
        <v>4</v>
      </c>
      <c r="C76" s="49" t="s">
        <v>4</v>
      </c>
      <c r="D76" s="50" t="s">
        <v>348</v>
      </c>
      <c r="E76" s="34" t="s">
        <v>4</v>
      </c>
      <c r="F76" s="34" t="s">
        <v>4</v>
      </c>
      <c r="G76" s="34" t="s">
        <v>4</v>
      </c>
      <c r="H76" s="34" t="s">
        <v>4</v>
      </c>
      <c r="I76" s="34" t="s">
        <v>4</v>
      </c>
      <c r="J76" s="34" t="s">
        <v>4</v>
      </c>
      <c r="K76" s="34" t="s">
        <v>4</v>
      </c>
      <c r="L76" s="34" t="s">
        <v>4</v>
      </c>
      <c r="M76" s="34" t="s">
        <v>4</v>
      </c>
      <c r="N76" s="34" t="s">
        <v>4</v>
      </c>
      <c r="O76" s="51" t="s">
        <v>4</v>
      </c>
      <c r="P76" s="34" t="s">
        <v>4</v>
      </c>
      <c r="Q76" s="34" t="s">
        <v>4</v>
      </c>
      <c r="R76" s="34" t="s">
        <v>4</v>
      </c>
      <c r="S76" s="34" t="s">
        <v>4</v>
      </c>
      <c r="T76" s="34" t="s">
        <v>4</v>
      </c>
      <c r="U76" s="34" t="s">
        <v>4</v>
      </c>
      <c r="V76" s="34" t="s">
        <v>4</v>
      </c>
      <c r="W76" s="34" t="s">
        <v>4</v>
      </c>
      <c r="X76" s="34" t="s">
        <v>4</v>
      </c>
      <c r="Y76" s="34" t="s">
        <v>4</v>
      </c>
      <c r="Z76" s="34" t="s">
        <v>4</v>
      </c>
      <c r="AA76" s="34" t="s">
        <v>4</v>
      </c>
      <c r="AB76" s="34" t="s">
        <v>4</v>
      </c>
      <c r="AC76" s="34" t="s">
        <v>4</v>
      </c>
      <c r="AD76" s="34" t="s">
        <v>4</v>
      </c>
      <c r="AE76" s="34" t="s">
        <v>4</v>
      </c>
      <c r="AF76" s="34" t="s">
        <v>4</v>
      </c>
      <c r="AG76" s="34" t="s">
        <v>4</v>
      </c>
      <c r="AH76" s="34" t="s">
        <v>4</v>
      </c>
      <c r="AI76" s="34" t="s">
        <v>4</v>
      </c>
      <c r="AJ76" s="34" t="s">
        <v>4</v>
      </c>
      <c r="AK76" s="34" t="s">
        <v>4</v>
      </c>
      <c r="AL76" s="34" t="s">
        <v>4</v>
      </c>
      <c r="AM76" s="34" t="s">
        <v>4</v>
      </c>
      <c r="AN76" s="34" t="s">
        <v>4</v>
      </c>
      <c r="AO76" s="34" t="s">
        <v>4</v>
      </c>
      <c r="AP76" s="34" t="s">
        <v>4</v>
      </c>
      <c r="AQ76" s="34" t="s">
        <v>4</v>
      </c>
      <c r="AR76" s="34" t="s">
        <v>4</v>
      </c>
      <c r="AS76" s="34" t="s">
        <v>4</v>
      </c>
      <c r="AT76" s="34" t="s">
        <v>4</v>
      </c>
      <c r="AU76" s="34" t="s">
        <v>4</v>
      </c>
      <c r="AV76" s="34" t="s">
        <v>4</v>
      </c>
      <c r="AW76" s="34" t="s">
        <v>4</v>
      </c>
      <c r="AX76" s="34" t="s">
        <v>4</v>
      </c>
      <c r="AY76" s="34" t="s">
        <v>4</v>
      </c>
      <c r="AZ76" s="34" t="s">
        <v>4</v>
      </c>
      <c r="BA76" s="34" t="s">
        <v>4</v>
      </c>
      <c r="BB76" s="34" t="s">
        <v>4</v>
      </c>
      <c r="BC76" s="34" t="s">
        <v>4</v>
      </c>
      <c r="BD76" s="34" t="s">
        <v>4</v>
      </c>
      <c r="BE76" s="34" t="s">
        <v>4</v>
      </c>
    </row>
    <row r="77" spans="1:57" x14ac:dyDescent="0.25">
      <c r="A77" s="36" t="s">
        <v>349</v>
      </c>
      <c r="B77" s="37" t="s">
        <v>350</v>
      </c>
      <c r="C77" s="38" t="s">
        <v>351</v>
      </c>
      <c r="D77" s="38" t="s">
        <v>352</v>
      </c>
      <c r="E77" s="52">
        <v>96561932</v>
      </c>
      <c r="F77" s="52">
        <v>10658854.189999999</v>
      </c>
      <c r="G77" s="52">
        <v>4759197.68</v>
      </c>
      <c r="H77" s="52">
        <v>47686925.32</v>
      </c>
      <c r="I77" s="52">
        <v>0</v>
      </c>
      <c r="J77" s="52">
        <v>2126100.61</v>
      </c>
      <c r="K77" s="9">
        <f>F77+G77+H77+I77+J77</f>
        <v>65231077.799999997</v>
      </c>
      <c r="L77" s="52">
        <v>31285338.829999998</v>
      </c>
      <c r="M77" s="52">
        <v>45515.37</v>
      </c>
      <c r="N77" s="52">
        <v>0</v>
      </c>
      <c r="O77" s="9">
        <f>K77+L77+M77+N77</f>
        <v>96561932</v>
      </c>
      <c r="P77" s="9">
        <v>65231077.799999997</v>
      </c>
      <c r="Q77" s="52">
        <v>35002.25</v>
      </c>
      <c r="R77" s="23">
        <v>65266080.049999997</v>
      </c>
      <c r="S77" s="9">
        <v>31285338.829999998</v>
      </c>
      <c r="T77" s="52">
        <v>10513.12</v>
      </c>
      <c r="U77" s="23">
        <v>31295851.949999999</v>
      </c>
      <c r="V77" s="52">
        <v>60740358.700000003</v>
      </c>
      <c r="W77" s="52">
        <v>4525721.3499999996</v>
      </c>
      <c r="X77" s="52">
        <v>0</v>
      </c>
      <c r="Y77" s="52">
        <v>0</v>
      </c>
      <c r="Z77" s="52">
        <v>2638046.9300000002</v>
      </c>
      <c r="AA77" s="52">
        <v>57869917.369999997</v>
      </c>
      <c r="AB77" s="52">
        <v>215628.54</v>
      </c>
      <c r="AC77" s="52">
        <v>16765.86</v>
      </c>
      <c r="AD77" s="52">
        <v>0</v>
      </c>
      <c r="AE77" s="52">
        <v>0</v>
      </c>
      <c r="AF77" s="52">
        <v>0</v>
      </c>
      <c r="AG77" s="9">
        <f>Z77+AA77+AB77+AC77+AD77+AE77+AF77</f>
        <v>60740358.699999996</v>
      </c>
      <c r="AH77" s="52">
        <v>0</v>
      </c>
      <c r="AI77" s="52">
        <v>0</v>
      </c>
      <c r="AJ77" s="52">
        <v>0</v>
      </c>
      <c r="AK77" s="52">
        <v>0</v>
      </c>
      <c r="AL77" s="52">
        <v>0</v>
      </c>
      <c r="AM77" s="52">
        <v>0</v>
      </c>
      <c r="AN77" s="52">
        <v>4525721.3499999996</v>
      </c>
      <c r="AO77" s="52">
        <v>0</v>
      </c>
      <c r="AP77" s="52">
        <v>0</v>
      </c>
      <c r="AQ77" s="52">
        <v>0</v>
      </c>
      <c r="AR77" s="52">
        <v>0</v>
      </c>
      <c r="AS77" s="52">
        <v>0</v>
      </c>
      <c r="AT77" s="9">
        <f>AH77+AI77+AJ77+AK77+AL77+AM77+AN77+AO77+AP77+AQ77+AR77+AS77</f>
        <v>4525721.3499999996</v>
      </c>
      <c r="AU77" s="52">
        <v>0</v>
      </c>
      <c r="AV77" s="52">
        <v>0</v>
      </c>
      <c r="AW77" s="52">
        <v>0</v>
      </c>
      <c r="AX77" s="52">
        <v>0</v>
      </c>
      <c r="AY77" s="52">
        <v>0</v>
      </c>
      <c r="AZ77" s="52">
        <v>0</v>
      </c>
      <c r="BA77" s="52">
        <v>0</v>
      </c>
      <c r="BB77" s="52">
        <v>0</v>
      </c>
      <c r="BC77" s="52">
        <v>0</v>
      </c>
      <c r="BD77" s="52">
        <v>0</v>
      </c>
      <c r="BE77" s="9">
        <f>AU77+AV77+AW77+AX77+AY77+AZ77+BA77+BB77+BC77+BD77</f>
        <v>0</v>
      </c>
    </row>
    <row r="78" spans="1:57" x14ac:dyDescent="0.25">
      <c r="A78" s="13"/>
      <c r="B78" s="37" t="s">
        <v>353</v>
      </c>
      <c r="C78" s="38" t="s">
        <v>354</v>
      </c>
      <c r="D78" s="38" t="s">
        <v>355</v>
      </c>
      <c r="E78" s="52">
        <v>2347685.04</v>
      </c>
      <c r="F78" s="52">
        <v>0</v>
      </c>
      <c r="G78" s="52">
        <v>2347685.04</v>
      </c>
      <c r="H78" s="52">
        <v>0</v>
      </c>
      <c r="I78" s="52">
        <v>0</v>
      </c>
      <c r="J78" s="52">
        <v>0</v>
      </c>
      <c r="K78" s="9">
        <f>F78+G78+H78+I78+J78</f>
        <v>2347685.04</v>
      </c>
      <c r="L78" s="52">
        <v>0</v>
      </c>
      <c r="M78" s="52">
        <v>0</v>
      </c>
      <c r="N78" s="52">
        <v>0</v>
      </c>
      <c r="O78" s="9">
        <f>K78+L78+M78+N78</f>
        <v>2347685.04</v>
      </c>
      <c r="P78" s="9">
        <v>2347685.04</v>
      </c>
      <c r="Q78" s="52">
        <v>0</v>
      </c>
      <c r="R78" s="23">
        <v>2347685.04</v>
      </c>
      <c r="S78" s="9">
        <v>0</v>
      </c>
      <c r="T78" s="52">
        <v>0</v>
      </c>
      <c r="U78" s="23">
        <v>0</v>
      </c>
      <c r="V78" s="52">
        <v>2347685.04</v>
      </c>
      <c r="W78" s="52">
        <v>0</v>
      </c>
      <c r="X78" s="52">
        <v>0</v>
      </c>
      <c r="Y78" s="52">
        <v>0</v>
      </c>
      <c r="Z78" s="52">
        <v>101963.56</v>
      </c>
      <c r="AA78" s="52">
        <v>2236183.3199999998</v>
      </c>
      <c r="AB78" s="52">
        <v>8952.25</v>
      </c>
      <c r="AC78" s="52">
        <v>585.91</v>
      </c>
      <c r="AD78" s="52">
        <v>0</v>
      </c>
      <c r="AE78" s="52">
        <v>0</v>
      </c>
      <c r="AF78" s="52">
        <v>0</v>
      </c>
      <c r="AG78" s="9">
        <f>Z78+AA78+AB78+AC78+AD78+AE78+AF78</f>
        <v>2347685.04</v>
      </c>
      <c r="AH78" s="52">
        <v>0</v>
      </c>
      <c r="AI78" s="52">
        <v>0</v>
      </c>
      <c r="AJ78" s="52">
        <v>0</v>
      </c>
      <c r="AK78" s="52">
        <v>0</v>
      </c>
      <c r="AL78" s="52">
        <v>0</v>
      </c>
      <c r="AM78" s="52">
        <v>0</v>
      </c>
      <c r="AN78" s="52">
        <v>0</v>
      </c>
      <c r="AO78" s="52">
        <v>0</v>
      </c>
      <c r="AP78" s="52">
        <v>0</v>
      </c>
      <c r="AQ78" s="52">
        <v>0</v>
      </c>
      <c r="AR78" s="52">
        <v>0</v>
      </c>
      <c r="AS78" s="52">
        <v>0</v>
      </c>
      <c r="AT78" s="9">
        <f>AH78+AI78+AJ78+AK78+AL78+AM78+AN78+AO78+AP78+AQ78+AR78+AS78</f>
        <v>0</v>
      </c>
      <c r="AU78" s="52">
        <v>0</v>
      </c>
      <c r="AV78" s="52">
        <v>0</v>
      </c>
      <c r="AW78" s="52">
        <v>0</v>
      </c>
      <c r="AX78" s="52">
        <v>0</v>
      </c>
      <c r="AY78" s="52">
        <v>0</v>
      </c>
      <c r="AZ78" s="52">
        <v>0</v>
      </c>
      <c r="BA78" s="52">
        <v>0</v>
      </c>
      <c r="BB78" s="52">
        <v>0</v>
      </c>
      <c r="BC78" s="52">
        <v>0</v>
      </c>
      <c r="BD78" s="52">
        <v>0</v>
      </c>
      <c r="BE78" s="9">
        <f>AU78+AV78+AW78+AX78+AY78+AZ78+BA78+BB78+BC78+BD78</f>
        <v>0</v>
      </c>
    </row>
    <row r="79" spans="1:57" x14ac:dyDescent="0.25">
      <c r="A79" s="13"/>
      <c r="B79" s="37" t="s">
        <v>356</v>
      </c>
      <c r="C79" s="38" t="s">
        <v>357</v>
      </c>
      <c r="D79" s="38" t="s">
        <v>358</v>
      </c>
      <c r="E79" s="52">
        <v>42890275.810000002</v>
      </c>
      <c r="F79" s="52">
        <v>15238409.609999999</v>
      </c>
      <c r="G79" s="52">
        <v>12508308.939999999</v>
      </c>
      <c r="H79" s="52">
        <v>6781667.9900000002</v>
      </c>
      <c r="I79" s="52">
        <v>0</v>
      </c>
      <c r="J79" s="52">
        <v>21233.05</v>
      </c>
      <c r="K79" s="9">
        <f>F79+G79+H79+I79+J79</f>
        <v>34549619.589999996</v>
      </c>
      <c r="L79" s="52">
        <v>8223807.0300000003</v>
      </c>
      <c r="M79" s="52">
        <v>116849.19</v>
      </c>
      <c r="N79" s="52">
        <v>0</v>
      </c>
      <c r="O79" s="9">
        <f>K79+L79+M79+N79</f>
        <v>42890275.809999995</v>
      </c>
      <c r="P79" s="9">
        <v>34549619.590000004</v>
      </c>
      <c r="Q79" s="52">
        <v>89859.42</v>
      </c>
      <c r="R79" s="23">
        <v>34639479.009999998</v>
      </c>
      <c r="S79" s="9">
        <v>8223807.0300000003</v>
      </c>
      <c r="T79" s="52">
        <v>26989.77</v>
      </c>
      <c r="U79" s="23">
        <v>8250796.7999999998</v>
      </c>
      <c r="V79" s="52">
        <v>23901263.91</v>
      </c>
      <c r="W79" s="52">
        <v>10738215.1</v>
      </c>
      <c r="X79" s="52">
        <v>0</v>
      </c>
      <c r="Y79" s="52">
        <v>0</v>
      </c>
      <c r="Z79" s="52">
        <v>1038068.55</v>
      </c>
      <c r="AA79" s="52">
        <v>22750684.559999999</v>
      </c>
      <c r="AB79" s="52">
        <v>99384.37</v>
      </c>
      <c r="AC79" s="52">
        <v>13126.43</v>
      </c>
      <c r="AD79" s="52">
        <v>0</v>
      </c>
      <c r="AE79" s="52">
        <v>0</v>
      </c>
      <c r="AF79" s="52">
        <v>0</v>
      </c>
      <c r="AG79" s="9">
        <f>Z79+AA79+AB79+AC79+AD79+AE79+AF79</f>
        <v>23901263.91</v>
      </c>
      <c r="AH79" s="52">
        <v>0</v>
      </c>
      <c r="AI79" s="52">
        <v>0</v>
      </c>
      <c r="AJ79" s="52">
        <v>0</v>
      </c>
      <c r="AK79" s="52">
        <v>0</v>
      </c>
      <c r="AL79" s="52">
        <v>0</v>
      </c>
      <c r="AM79" s="52">
        <v>0</v>
      </c>
      <c r="AN79" s="52">
        <v>10738215.1</v>
      </c>
      <c r="AO79" s="52">
        <v>0</v>
      </c>
      <c r="AP79" s="52">
        <v>0</v>
      </c>
      <c r="AQ79" s="52">
        <v>0</v>
      </c>
      <c r="AR79" s="52">
        <v>0</v>
      </c>
      <c r="AS79" s="52">
        <v>0</v>
      </c>
      <c r="AT79" s="9">
        <f>AH79+AI79+AJ79+AK79+AL79+AM79+AN79+AO79+AP79+AQ79+AR79+AS79</f>
        <v>10738215.1</v>
      </c>
      <c r="AU79" s="52">
        <v>0</v>
      </c>
      <c r="AV79" s="52">
        <v>0</v>
      </c>
      <c r="AW79" s="52">
        <v>0</v>
      </c>
      <c r="AX79" s="52">
        <v>0</v>
      </c>
      <c r="AY79" s="52">
        <v>0</v>
      </c>
      <c r="AZ79" s="52">
        <v>0</v>
      </c>
      <c r="BA79" s="52">
        <v>0</v>
      </c>
      <c r="BB79" s="52">
        <v>0</v>
      </c>
      <c r="BC79" s="52">
        <v>0</v>
      </c>
      <c r="BD79" s="52">
        <v>0</v>
      </c>
      <c r="BE79" s="9">
        <f>AU79+AV79+AW79+AX79+AY79+AZ79+BA79+BB79+BC79+BD79</f>
        <v>0</v>
      </c>
    </row>
    <row r="80" spans="1:57" x14ac:dyDescent="0.25">
      <c r="A80" s="13"/>
      <c r="B80" s="37" t="s">
        <v>359</v>
      </c>
      <c r="C80" s="38" t="s">
        <v>360</v>
      </c>
      <c r="D80" s="38" t="s">
        <v>361</v>
      </c>
      <c r="E80" s="52">
        <v>2891710.33</v>
      </c>
      <c r="F80" s="52">
        <v>77089.39</v>
      </c>
      <c r="G80" s="52">
        <v>3256.16</v>
      </c>
      <c r="H80" s="52">
        <v>12959.63</v>
      </c>
      <c r="I80" s="52">
        <v>0</v>
      </c>
      <c r="J80" s="52">
        <v>0</v>
      </c>
      <c r="K80" s="9">
        <f>F80+G80+H80+I80+J80</f>
        <v>93305.180000000008</v>
      </c>
      <c r="L80" s="52">
        <v>2798220.88</v>
      </c>
      <c r="M80" s="52">
        <v>184.27</v>
      </c>
      <c r="N80" s="52">
        <v>0</v>
      </c>
      <c r="O80" s="9">
        <f>K80+L80+M80+N80</f>
        <v>2891710.33</v>
      </c>
      <c r="P80" s="9">
        <v>93305.18</v>
      </c>
      <c r="Q80" s="52">
        <v>141.71</v>
      </c>
      <c r="R80" s="23">
        <v>93446.89</v>
      </c>
      <c r="S80" s="9">
        <v>2798220.88</v>
      </c>
      <c r="T80" s="52">
        <v>42.56</v>
      </c>
      <c r="U80" s="23">
        <v>2798263.44</v>
      </c>
      <c r="V80" s="52">
        <v>91048.8</v>
      </c>
      <c r="W80" s="52">
        <v>2398.09</v>
      </c>
      <c r="X80" s="52">
        <v>0</v>
      </c>
      <c r="Y80" s="52">
        <v>0</v>
      </c>
      <c r="Z80" s="52">
        <v>3954.39</v>
      </c>
      <c r="AA80" s="52">
        <v>86767.82</v>
      </c>
      <c r="AB80" s="52">
        <v>301.75</v>
      </c>
      <c r="AC80" s="52">
        <v>24.84</v>
      </c>
      <c r="AD80" s="52">
        <v>0</v>
      </c>
      <c r="AE80" s="52">
        <v>0</v>
      </c>
      <c r="AF80" s="52">
        <v>0</v>
      </c>
      <c r="AG80" s="9">
        <f>Z80+AA80+AB80+AC80+AD80+AE80+AF80</f>
        <v>91048.8</v>
      </c>
      <c r="AH80" s="52">
        <v>0</v>
      </c>
      <c r="AI80" s="52">
        <v>0</v>
      </c>
      <c r="AJ80" s="52">
        <v>0</v>
      </c>
      <c r="AK80" s="52">
        <v>0</v>
      </c>
      <c r="AL80" s="52">
        <v>0</v>
      </c>
      <c r="AM80" s="52">
        <v>0</v>
      </c>
      <c r="AN80" s="52">
        <v>2398.09</v>
      </c>
      <c r="AO80" s="52">
        <v>0</v>
      </c>
      <c r="AP80" s="52">
        <v>0</v>
      </c>
      <c r="AQ80" s="52">
        <v>0</v>
      </c>
      <c r="AR80" s="52">
        <v>0</v>
      </c>
      <c r="AS80" s="52">
        <v>0</v>
      </c>
      <c r="AT80" s="9">
        <f>AH80+AI80+AJ80+AK80+AL80+AM80+AN80+AO80+AP80+AQ80+AR80+AS80</f>
        <v>2398.09</v>
      </c>
      <c r="AU80" s="52">
        <v>0</v>
      </c>
      <c r="AV80" s="52">
        <v>0</v>
      </c>
      <c r="AW80" s="52">
        <v>0</v>
      </c>
      <c r="AX80" s="52">
        <v>0</v>
      </c>
      <c r="AY80" s="52">
        <v>0</v>
      </c>
      <c r="AZ80" s="52">
        <v>0</v>
      </c>
      <c r="BA80" s="52">
        <v>0</v>
      </c>
      <c r="BB80" s="52">
        <v>0</v>
      </c>
      <c r="BC80" s="52">
        <v>0</v>
      </c>
      <c r="BD80" s="52">
        <v>0</v>
      </c>
      <c r="BE80" s="9">
        <f>AU80+AV80+AW80+AX80+AY80+AZ80+BA80+BB80+BC80+BD80</f>
        <v>0</v>
      </c>
    </row>
    <row r="81" spans="1:57" x14ac:dyDescent="0.25">
      <c r="A81" s="13"/>
      <c r="B81" s="37" t="s">
        <v>362</v>
      </c>
      <c r="C81" s="38" t="s">
        <v>363</v>
      </c>
      <c r="D81" s="38" t="s">
        <v>364</v>
      </c>
      <c r="E81" s="52">
        <v>5626382.5199999996</v>
      </c>
      <c r="F81" s="52">
        <v>10179.01</v>
      </c>
      <c r="G81" s="52">
        <v>19914.939999999999</v>
      </c>
      <c r="H81" s="52">
        <v>173.13</v>
      </c>
      <c r="I81" s="52">
        <v>0</v>
      </c>
      <c r="J81" s="52">
        <v>0</v>
      </c>
      <c r="K81" s="9">
        <f>F81+G81+H81+I81+J81</f>
        <v>30267.079999999998</v>
      </c>
      <c r="L81" s="52">
        <v>5586202.4400000004</v>
      </c>
      <c r="M81" s="52">
        <v>9913</v>
      </c>
      <c r="N81" s="52">
        <v>0</v>
      </c>
      <c r="O81" s="9">
        <f>K81+L81+M81+N81</f>
        <v>5626382.5200000005</v>
      </c>
      <c r="P81" s="9">
        <v>30267.08</v>
      </c>
      <c r="Q81" s="52">
        <v>7623.3</v>
      </c>
      <c r="R81" s="23">
        <v>37890.379999999997</v>
      </c>
      <c r="S81" s="9">
        <v>5586202.4400000004</v>
      </c>
      <c r="T81" s="52">
        <v>2289.6999999999998</v>
      </c>
      <c r="U81" s="23">
        <v>5588492.1399999997</v>
      </c>
      <c r="V81" s="52">
        <v>24415.18</v>
      </c>
      <c r="W81" s="52">
        <v>13475.2</v>
      </c>
      <c r="X81" s="52">
        <v>0</v>
      </c>
      <c r="Y81" s="52">
        <v>0</v>
      </c>
      <c r="Z81" s="52">
        <v>1060.3900000000001</v>
      </c>
      <c r="AA81" s="52">
        <v>23261.39</v>
      </c>
      <c r="AB81" s="52">
        <v>87.57</v>
      </c>
      <c r="AC81" s="52">
        <v>5.83</v>
      </c>
      <c r="AD81" s="52">
        <v>0</v>
      </c>
      <c r="AE81" s="52">
        <v>0</v>
      </c>
      <c r="AF81" s="52">
        <v>0</v>
      </c>
      <c r="AG81" s="9">
        <f>Z81+AA81+AB81+AC81+AD81+AE81+AF81</f>
        <v>24415.18</v>
      </c>
      <c r="AH81" s="52">
        <v>0</v>
      </c>
      <c r="AI81" s="52">
        <v>0</v>
      </c>
      <c r="AJ81" s="52">
        <v>0</v>
      </c>
      <c r="AK81" s="52">
        <v>0</v>
      </c>
      <c r="AL81" s="52">
        <v>0</v>
      </c>
      <c r="AM81" s="52">
        <v>0</v>
      </c>
      <c r="AN81" s="52">
        <v>13475.2</v>
      </c>
      <c r="AO81" s="52">
        <v>0</v>
      </c>
      <c r="AP81" s="52">
        <v>0</v>
      </c>
      <c r="AQ81" s="52">
        <v>0</v>
      </c>
      <c r="AR81" s="52">
        <v>0</v>
      </c>
      <c r="AS81" s="52">
        <v>0</v>
      </c>
      <c r="AT81" s="9">
        <f>AH81+AI81+AJ81+AK81+AL81+AM81+AN81+AO81+AP81+AQ81+AR81+AS81</f>
        <v>13475.2</v>
      </c>
      <c r="AU81" s="52">
        <v>0</v>
      </c>
      <c r="AV81" s="52">
        <v>0</v>
      </c>
      <c r="AW81" s="52">
        <v>0</v>
      </c>
      <c r="AX81" s="52">
        <v>0</v>
      </c>
      <c r="AY81" s="52">
        <v>0</v>
      </c>
      <c r="AZ81" s="52">
        <v>0</v>
      </c>
      <c r="BA81" s="52">
        <v>0</v>
      </c>
      <c r="BB81" s="52">
        <v>0</v>
      </c>
      <c r="BC81" s="52">
        <v>0</v>
      </c>
      <c r="BD81" s="52">
        <v>0</v>
      </c>
      <c r="BE81" s="9">
        <f>AU81+AV81+AW81+AX81+AY81+AZ81+BA81+BB81+BC81+BD81</f>
        <v>0</v>
      </c>
    </row>
    <row r="82" spans="1:57" x14ac:dyDescent="0.25">
      <c r="A82" s="13"/>
      <c r="B82" s="37" t="s">
        <v>365</v>
      </c>
      <c r="C82" s="38" t="s">
        <v>366</v>
      </c>
      <c r="D82" s="38" t="s">
        <v>367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9">
        <f>F82+G82+H82+I82+J82</f>
        <v>0</v>
      </c>
      <c r="L82" s="52">
        <v>0</v>
      </c>
      <c r="M82" s="52">
        <v>0</v>
      </c>
      <c r="N82" s="52">
        <v>0</v>
      </c>
      <c r="O82" s="9">
        <f>K82+L82+M82+N82</f>
        <v>0</v>
      </c>
      <c r="P82" s="9">
        <v>0</v>
      </c>
      <c r="Q82" s="52">
        <v>0</v>
      </c>
      <c r="R82" s="23">
        <v>0</v>
      </c>
      <c r="S82" s="9">
        <v>0</v>
      </c>
      <c r="T82" s="52">
        <v>0</v>
      </c>
      <c r="U82" s="23">
        <v>0</v>
      </c>
      <c r="V82" s="52">
        <v>0</v>
      </c>
      <c r="W82" s="52">
        <v>0</v>
      </c>
      <c r="X82" s="52">
        <v>0</v>
      </c>
      <c r="Y82" s="52">
        <v>0</v>
      </c>
      <c r="Z82" s="52">
        <v>0</v>
      </c>
      <c r="AA82" s="52">
        <v>0</v>
      </c>
      <c r="AB82" s="52">
        <v>0</v>
      </c>
      <c r="AC82" s="52">
        <v>0</v>
      </c>
      <c r="AD82" s="52">
        <v>0</v>
      </c>
      <c r="AE82" s="52">
        <v>0</v>
      </c>
      <c r="AF82" s="52">
        <v>0</v>
      </c>
      <c r="AG82" s="9">
        <f>Z82+AA82+AB82+AC82+AD82+AE82+AF82</f>
        <v>0</v>
      </c>
      <c r="AH82" s="52">
        <v>0</v>
      </c>
      <c r="AI82" s="52">
        <v>0</v>
      </c>
      <c r="AJ82" s="52">
        <v>0</v>
      </c>
      <c r="AK82" s="52">
        <v>0</v>
      </c>
      <c r="AL82" s="52">
        <v>0</v>
      </c>
      <c r="AM82" s="52">
        <v>0</v>
      </c>
      <c r="AN82" s="52">
        <v>0</v>
      </c>
      <c r="AO82" s="52">
        <v>0</v>
      </c>
      <c r="AP82" s="52">
        <v>0</v>
      </c>
      <c r="AQ82" s="52">
        <v>0</v>
      </c>
      <c r="AR82" s="52">
        <v>0</v>
      </c>
      <c r="AS82" s="52">
        <v>0</v>
      </c>
      <c r="AT82" s="9">
        <f>AH82+AI82+AJ82+AK82+AL82+AM82+AN82+AO82+AP82+AQ82+AR82+AS82</f>
        <v>0</v>
      </c>
      <c r="AU82" s="52">
        <v>0</v>
      </c>
      <c r="AV82" s="52">
        <v>0</v>
      </c>
      <c r="AW82" s="52">
        <v>0</v>
      </c>
      <c r="AX82" s="52">
        <v>0</v>
      </c>
      <c r="AY82" s="52">
        <v>0</v>
      </c>
      <c r="AZ82" s="52">
        <v>0</v>
      </c>
      <c r="BA82" s="52">
        <v>0</v>
      </c>
      <c r="BB82" s="52">
        <v>0</v>
      </c>
      <c r="BC82" s="52">
        <v>0</v>
      </c>
      <c r="BD82" s="52">
        <v>0</v>
      </c>
      <c r="BE82" s="9">
        <f>AU82+AV82+AW82+AX82+AY82+AZ82+BA82+BB82+BC82+BD82</f>
        <v>0</v>
      </c>
    </row>
    <row r="83" spans="1:57" x14ac:dyDescent="0.25">
      <c r="A83" s="13"/>
      <c r="B83" s="37" t="s">
        <v>368</v>
      </c>
      <c r="C83" s="38" t="s">
        <v>369</v>
      </c>
      <c r="D83" s="38" t="s">
        <v>370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9">
        <f>F83+G83+H83+I83+J83</f>
        <v>0</v>
      </c>
      <c r="L83" s="52">
        <v>0</v>
      </c>
      <c r="M83" s="52">
        <v>0</v>
      </c>
      <c r="N83" s="52">
        <v>0</v>
      </c>
      <c r="O83" s="9">
        <f>K83+L83+M83+N83</f>
        <v>0</v>
      </c>
      <c r="P83" s="9">
        <v>0</v>
      </c>
      <c r="Q83" s="52">
        <v>0</v>
      </c>
      <c r="R83" s="23">
        <v>0</v>
      </c>
      <c r="S83" s="9">
        <v>0</v>
      </c>
      <c r="T83" s="52">
        <v>0</v>
      </c>
      <c r="U83" s="23">
        <v>0</v>
      </c>
      <c r="V83" s="52">
        <v>0</v>
      </c>
      <c r="W83" s="52">
        <v>0</v>
      </c>
      <c r="X83" s="52">
        <v>0</v>
      </c>
      <c r="Y83" s="52">
        <v>0</v>
      </c>
      <c r="Z83" s="52">
        <v>0</v>
      </c>
      <c r="AA83" s="52">
        <v>0</v>
      </c>
      <c r="AB83" s="52">
        <v>0</v>
      </c>
      <c r="AC83" s="52">
        <v>0</v>
      </c>
      <c r="AD83" s="52">
        <v>0</v>
      </c>
      <c r="AE83" s="52">
        <v>0</v>
      </c>
      <c r="AF83" s="52">
        <v>0</v>
      </c>
      <c r="AG83" s="9">
        <f>Z83+AA83+AB83+AC83+AD83+AE83+AF83</f>
        <v>0</v>
      </c>
      <c r="AH83" s="52">
        <v>0</v>
      </c>
      <c r="AI83" s="52">
        <v>0</v>
      </c>
      <c r="AJ83" s="52">
        <v>0</v>
      </c>
      <c r="AK83" s="52">
        <v>0</v>
      </c>
      <c r="AL83" s="52">
        <v>0</v>
      </c>
      <c r="AM83" s="52">
        <v>0</v>
      </c>
      <c r="AN83" s="52">
        <v>0</v>
      </c>
      <c r="AO83" s="52">
        <v>0</v>
      </c>
      <c r="AP83" s="52">
        <v>0</v>
      </c>
      <c r="AQ83" s="52">
        <v>0</v>
      </c>
      <c r="AR83" s="52">
        <v>0</v>
      </c>
      <c r="AS83" s="52">
        <v>0</v>
      </c>
      <c r="AT83" s="9">
        <f>AH83+AI83+AJ83+AK83+AL83+AM83+AN83+AO83+AP83+AQ83+AR83+AS83</f>
        <v>0</v>
      </c>
      <c r="AU83" s="52">
        <v>0</v>
      </c>
      <c r="AV83" s="52">
        <v>0</v>
      </c>
      <c r="AW83" s="52">
        <v>0</v>
      </c>
      <c r="AX83" s="52">
        <v>0</v>
      </c>
      <c r="AY83" s="52">
        <v>0</v>
      </c>
      <c r="AZ83" s="52">
        <v>0</v>
      </c>
      <c r="BA83" s="52">
        <v>0</v>
      </c>
      <c r="BB83" s="52">
        <v>0</v>
      </c>
      <c r="BC83" s="52">
        <v>0</v>
      </c>
      <c r="BD83" s="52">
        <v>0</v>
      </c>
      <c r="BE83" s="9">
        <f>AU83+AV83+AW83+AX83+AY83+AZ83+BA83+BB83+BC83+BD83</f>
        <v>0</v>
      </c>
    </row>
    <row r="84" spans="1:57" x14ac:dyDescent="0.25">
      <c r="A84" s="13"/>
      <c r="B84" s="37" t="s">
        <v>371</v>
      </c>
      <c r="C84" s="38" t="s">
        <v>372</v>
      </c>
      <c r="D84" s="38" t="s">
        <v>373</v>
      </c>
      <c r="E84" s="52">
        <v>9253163.1400000006</v>
      </c>
      <c r="F84" s="52">
        <v>433990.18</v>
      </c>
      <c r="G84" s="52">
        <v>1399852.7</v>
      </c>
      <c r="H84" s="52">
        <v>181514.25</v>
      </c>
      <c r="I84" s="52">
        <v>0</v>
      </c>
      <c r="J84" s="52">
        <v>39966.519999999997</v>
      </c>
      <c r="K84" s="9">
        <f>F84+G84+H84+I84+J84</f>
        <v>2055323.65</v>
      </c>
      <c r="L84" s="52">
        <v>7187983.54</v>
      </c>
      <c r="M84" s="52">
        <v>9855.9500000000007</v>
      </c>
      <c r="N84" s="52">
        <v>0</v>
      </c>
      <c r="O84" s="9">
        <f>K84+L84+M84+N84</f>
        <v>9253163.1399999987</v>
      </c>
      <c r="P84" s="9">
        <v>2055323.65</v>
      </c>
      <c r="Q84" s="52">
        <v>7579.43</v>
      </c>
      <c r="R84" s="23">
        <v>2062903.08</v>
      </c>
      <c r="S84" s="9">
        <v>7187983.54</v>
      </c>
      <c r="T84" s="52">
        <v>2276.52</v>
      </c>
      <c r="U84" s="23">
        <v>7190260.0599999996</v>
      </c>
      <c r="V84" s="52">
        <v>1669647.5</v>
      </c>
      <c r="W84" s="52">
        <v>393255.58</v>
      </c>
      <c r="X84" s="52">
        <v>0</v>
      </c>
      <c r="Y84" s="52">
        <v>0</v>
      </c>
      <c r="Z84" s="52">
        <v>72515.350000000006</v>
      </c>
      <c r="AA84" s="52">
        <v>1588913.13</v>
      </c>
      <c r="AB84" s="52">
        <v>7973.01</v>
      </c>
      <c r="AC84" s="52">
        <v>246.01</v>
      </c>
      <c r="AD84" s="52">
        <v>0</v>
      </c>
      <c r="AE84" s="52">
        <v>0</v>
      </c>
      <c r="AF84" s="52">
        <v>0</v>
      </c>
      <c r="AG84" s="9">
        <f>Z84+AA84+AB84+AC84+AD84+AE84+AF84</f>
        <v>1669647.5</v>
      </c>
      <c r="AH84" s="52">
        <v>0</v>
      </c>
      <c r="AI84" s="52">
        <v>0</v>
      </c>
      <c r="AJ84" s="52">
        <v>0</v>
      </c>
      <c r="AK84" s="52">
        <v>0</v>
      </c>
      <c r="AL84" s="52">
        <v>0</v>
      </c>
      <c r="AM84" s="52">
        <v>0</v>
      </c>
      <c r="AN84" s="52">
        <v>393255.58</v>
      </c>
      <c r="AO84" s="52">
        <v>0</v>
      </c>
      <c r="AP84" s="52">
        <v>0</v>
      </c>
      <c r="AQ84" s="52">
        <v>0</v>
      </c>
      <c r="AR84" s="52">
        <v>0</v>
      </c>
      <c r="AS84" s="52">
        <v>0</v>
      </c>
      <c r="AT84" s="9">
        <f>AH84+AI84+AJ84+AK84+AL84+AM84+AN84+AO84+AP84+AQ84+AR84+AS84</f>
        <v>393255.58</v>
      </c>
      <c r="AU84" s="52">
        <v>0</v>
      </c>
      <c r="AV84" s="52">
        <v>0</v>
      </c>
      <c r="AW84" s="52">
        <v>0</v>
      </c>
      <c r="AX84" s="52">
        <v>0</v>
      </c>
      <c r="AY84" s="52">
        <v>0</v>
      </c>
      <c r="AZ84" s="52">
        <v>0</v>
      </c>
      <c r="BA84" s="52">
        <v>0</v>
      </c>
      <c r="BB84" s="52">
        <v>0</v>
      </c>
      <c r="BC84" s="52">
        <v>0</v>
      </c>
      <c r="BD84" s="52">
        <v>0</v>
      </c>
      <c r="BE84" s="9">
        <f>AU84+AV84+AW84+AX84+AY84+AZ84+BA84+BB84+BC84+BD84</f>
        <v>0</v>
      </c>
    </row>
    <row r="85" spans="1:57" ht="43.5" x14ac:dyDescent="0.25">
      <c r="A85" s="13"/>
      <c r="B85" s="28" t="s">
        <v>182</v>
      </c>
      <c r="C85" s="22" t="s">
        <v>374</v>
      </c>
      <c r="D85" s="53" t="s">
        <v>375</v>
      </c>
      <c r="E85" s="23">
        <f>E77+E78+E79+E80+E81+E82+E83+E84</f>
        <v>159571148.84000003</v>
      </c>
      <c r="F85" s="9">
        <v>26418522.379999999</v>
      </c>
      <c r="G85" s="9">
        <v>21038215.460000001</v>
      </c>
      <c r="H85" s="9">
        <v>54663240.32</v>
      </c>
      <c r="I85" s="9">
        <v>0</v>
      </c>
      <c r="J85" s="9">
        <v>2187300.1800000002</v>
      </c>
      <c r="K85" s="9">
        <f>F85+G85+H85+I85+J85</f>
        <v>104307278.34</v>
      </c>
      <c r="L85" s="9">
        <v>55081552.719999999</v>
      </c>
      <c r="M85" s="9">
        <v>182317.78</v>
      </c>
      <c r="N85" s="9">
        <v>0</v>
      </c>
      <c r="O85" s="9">
        <f>K85+L85+M85+N85</f>
        <v>159571148.84</v>
      </c>
      <c r="P85" s="9">
        <v>104307278.34</v>
      </c>
      <c r="Q85" s="9">
        <v>140206.10999999999</v>
      </c>
      <c r="R85" s="23">
        <v>104447484.45</v>
      </c>
      <c r="S85" s="9">
        <v>55081552.719999999</v>
      </c>
      <c r="T85" s="9">
        <v>42111.67</v>
      </c>
      <c r="U85" s="23">
        <v>55123664.390000001</v>
      </c>
      <c r="V85" s="9">
        <v>88774419.129999995</v>
      </c>
      <c r="W85" s="9">
        <v>15673065.32</v>
      </c>
      <c r="X85" s="9">
        <v>0</v>
      </c>
      <c r="Y85" s="9">
        <v>0</v>
      </c>
      <c r="Z85" s="9">
        <v>3855609.17</v>
      </c>
      <c r="AA85" s="9">
        <v>84555727.590000004</v>
      </c>
      <c r="AB85" s="9">
        <v>332327.49</v>
      </c>
      <c r="AC85" s="9">
        <v>30754.880000000001</v>
      </c>
      <c r="AD85" s="9">
        <v>0</v>
      </c>
      <c r="AE85" s="9">
        <v>0</v>
      </c>
      <c r="AF85" s="9">
        <v>0</v>
      </c>
      <c r="AG85" s="9">
        <f>Z85+AA85+AB85+AC85+AD85+AE85+AF85</f>
        <v>88774419.129999995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15673065.32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f>AH85+AI85+AJ85+AK85+AL85+AM85+AN85+AO85+AP85+AQ85+AR85+AS85</f>
        <v>15673065.32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9">
        <v>0</v>
      </c>
      <c r="BB85" s="9">
        <v>0</v>
      </c>
      <c r="BC85" s="9">
        <v>0</v>
      </c>
      <c r="BD85" s="9">
        <v>0</v>
      </c>
      <c r="BE85" s="9">
        <f>AU85+AV85+AW85+AX85+AY85+AZ85+BA85+BB85+BC85+BD85</f>
        <v>0</v>
      </c>
    </row>
    <row r="86" spans="1:57" ht="22.5" x14ac:dyDescent="0.25">
      <c r="A86" s="36" t="s">
        <v>376</v>
      </c>
      <c r="B86" s="37" t="s">
        <v>377</v>
      </c>
      <c r="C86" s="38" t="s">
        <v>378</v>
      </c>
      <c r="D86" s="54" t="s">
        <v>379</v>
      </c>
      <c r="E86" s="52">
        <v>315468.63</v>
      </c>
      <c r="F86" s="52">
        <v>202.92</v>
      </c>
      <c r="G86" s="52">
        <v>8286.68</v>
      </c>
      <c r="H86" s="52">
        <v>141.79</v>
      </c>
      <c r="I86" s="52">
        <v>0</v>
      </c>
      <c r="J86" s="52">
        <v>264888.94</v>
      </c>
      <c r="K86" s="9">
        <f>F86+G86+H86+I86+J86</f>
        <v>273520.33</v>
      </c>
      <c r="L86" s="52">
        <v>41948.3</v>
      </c>
      <c r="M86" s="52">
        <v>0</v>
      </c>
      <c r="N86" s="52">
        <v>0</v>
      </c>
      <c r="O86" s="9">
        <f>K86+L86+M86+N86</f>
        <v>315468.63</v>
      </c>
      <c r="P86" s="9">
        <v>273520.33</v>
      </c>
      <c r="Q86" s="52">
        <v>0</v>
      </c>
      <c r="R86" s="23">
        <v>273520.33</v>
      </c>
      <c r="S86" s="9">
        <v>41948.3</v>
      </c>
      <c r="T86" s="52">
        <v>0</v>
      </c>
      <c r="U86" s="23">
        <v>41948.3</v>
      </c>
      <c r="V86" s="52">
        <v>187315.32</v>
      </c>
      <c r="W86" s="52">
        <v>86205.01</v>
      </c>
      <c r="X86" s="52">
        <v>0</v>
      </c>
      <c r="Y86" s="52">
        <v>0</v>
      </c>
      <c r="Z86" s="52">
        <v>22767</v>
      </c>
      <c r="AA86" s="52">
        <v>161885.93</v>
      </c>
      <c r="AB86" s="52">
        <v>2368.52</v>
      </c>
      <c r="AC86" s="52">
        <v>293.87</v>
      </c>
      <c r="AD86" s="52">
        <v>0</v>
      </c>
      <c r="AE86" s="52">
        <v>0</v>
      </c>
      <c r="AF86" s="52">
        <v>0</v>
      </c>
      <c r="AG86" s="9">
        <f>Z86+AA86+AB86+AC86+AD86+AE86+AF86</f>
        <v>187315.31999999998</v>
      </c>
      <c r="AH86" s="52">
        <v>0</v>
      </c>
      <c r="AI86" s="52">
        <v>0</v>
      </c>
      <c r="AJ86" s="52">
        <v>0</v>
      </c>
      <c r="AK86" s="52">
        <v>0</v>
      </c>
      <c r="AL86" s="52">
        <v>0</v>
      </c>
      <c r="AM86" s="52">
        <v>0</v>
      </c>
      <c r="AN86" s="52">
        <v>86205.01</v>
      </c>
      <c r="AO86" s="52">
        <v>0</v>
      </c>
      <c r="AP86" s="52">
        <v>0</v>
      </c>
      <c r="AQ86" s="52">
        <v>0</v>
      </c>
      <c r="AR86" s="52">
        <v>0</v>
      </c>
      <c r="AS86" s="52">
        <v>0</v>
      </c>
      <c r="AT86" s="9">
        <f>AH86+AI86+AJ86+AK86+AL86+AM86+AN86+AO86+AP86+AQ86+AR86+AS86</f>
        <v>86205.01</v>
      </c>
      <c r="AU86" s="52">
        <v>0</v>
      </c>
      <c r="AV86" s="52">
        <v>0</v>
      </c>
      <c r="AW86" s="52">
        <v>0</v>
      </c>
      <c r="AX86" s="52">
        <v>0</v>
      </c>
      <c r="AY86" s="52">
        <v>0</v>
      </c>
      <c r="AZ86" s="52">
        <v>0</v>
      </c>
      <c r="BA86" s="52">
        <v>0</v>
      </c>
      <c r="BB86" s="52">
        <v>0</v>
      </c>
      <c r="BC86" s="52">
        <v>0</v>
      </c>
      <c r="BD86" s="52">
        <v>0</v>
      </c>
      <c r="BE86" s="9">
        <f>AU86+AV86+AW86+AX86+AY86+AZ86+BA86+BB86+BC86+BD86</f>
        <v>0</v>
      </c>
    </row>
    <row r="87" spans="1:57" ht="43.5" x14ac:dyDescent="0.25">
      <c r="A87" s="13"/>
      <c r="B87" s="37" t="s">
        <v>380</v>
      </c>
      <c r="C87" s="38" t="s">
        <v>381</v>
      </c>
      <c r="D87" s="54" t="s">
        <v>382</v>
      </c>
      <c r="E87" s="52">
        <v>324465.15000000002</v>
      </c>
      <c r="F87" s="52">
        <v>176440.83</v>
      </c>
      <c r="G87" s="52">
        <v>65927.320000000007</v>
      </c>
      <c r="H87" s="52">
        <v>23878.46</v>
      </c>
      <c r="I87" s="52">
        <v>0</v>
      </c>
      <c r="J87" s="52">
        <v>3486.47</v>
      </c>
      <c r="K87" s="9">
        <f>F87+G87+H87+I87+J87</f>
        <v>269733.07999999996</v>
      </c>
      <c r="L87" s="52">
        <v>50555.72</v>
      </c>
      <c r="M87" s="52">
        <v>4176.3500000000004</v>
      </c>
      <c r="N87" s="52">
        <v>0</v>
      </c>
      <c r="O87" s="9">
        <f>K87+L87+M87+N87</f>
        <v>324465.14999999991</v>
      </c>
      <c r="P87" s="9">
        <v>269733.08</v>
      </c>
      <c r="Q87" s="52">
        <v>3211.7</v>
      </c>
      <c r="R87" s="23">
        <v>272944.78000000003</v>
      </c>
      <c r="S87" s="9">
        <v>50555.72</v>
      </c>
      <c r="T87" s="52">
        <v>964.65</v>
      </c>
      <c r="U87" s="23">
        <v>51520.37</v>
      </c>
      <c r="V87" s="52">
        <v>224771.36</v>
      </c>
      <c r="W87" s="52">
        <v>48173.42</v>
      </c>
      <c r="X87" s="52">
        <v>0</v>
      </c>
      <c r="Y87" s="52">
        <v>0</v>
      </c>
      <c r="Z87" s="52">
        <v>27319.54</v>
      </c>
      <c r="AA87" s="52">
        <v>193922.47</v>
      </c>
      <c r="AB87" s="52">
        <v>3150.78</v>
      </c>
      <c r="AC87" s="52">
        <v>378.57</v>
      </c>
      <c r="AD87" s="52">
        <v>0</v>
      </c>
      <c r="AE87" s="52">
        <v>0</v>
      </c>
      <c r="AF87" s="52">
        <v>0</v>
      </c>
      <c r="AG87" s="9">
        <f>Z87+AA87+AB87+AC87+AD87+AE87+AF87</f>
        <v>224771.36000000002</v>
      </c>
      <c r="AH87" s="52">
        <v>0</v>
      </c>
      <c r="AI87" s="52">
        <v>0</v>
      </c>
      <c r="AJ87" s="52">
        <v>0</v>
      </c>
      <c r="AK87" s="52">
        <v>0</v>
      </c>
      <c r="AL87" s="52">
        <v>0</v>
      </c>
      <c r="AM87" s="52">
        <v>0</v>
      </c>
      <c r="AN87" s="52">
        <v>48173.42</v>
      </c>
      <c r="AO87" s="52">
        <v>0</v>
      </c>
      <c r="AP87" s="52">
        <v>0</v>
      </c>
      <c r="AQ87" s="52">
        <v>0</v>
      </c>
      <c r="AR87" s="52">
        <v>0</v>
      </c>
      <c r="AS87" s="52">
        <v>0</v>
      </c>
      <c r="AT87" s="9">
        <f>AH87+AI87+AJ87+AK87+AL87+AM87+AN87+AO87+AP87+AQ87+AR87+AS87</f>
        <v>48173.42</v>
      </c>
      <c r="AU87" s="52">
        <v>0</v>
      </c>
      <c r="AV87" s="52">
        <v>0</v>
      </c>
      <c r="AW87" s="52">
        <v>0</v>
      </c>
      <c r="AX87" s="52">
        <v>0</v>
      </c>
      <c r="AY87" s="52">
        <v>0</v>
      </c>
      <c r="AZ87" s="52">
        <v>0</v>
      </c>
      <c r="BA87" s="52">
        <v>0</v>
      </c>
      <c r="BB87" s="52">
        <v>0</v>
      </c>
      <c r="BC87" s="52">
        <v>0</v>
      </c>
      <c r="BD87" s="52">
        <v>0</v>
      </c>
      <c r="BE87" s="9">
        <f>AU87+AV87+AW87+AX87+AY87+AZ87+BA87+BB87+BC87+BD87</f>
        <v>0</v>
      </c>
    </row>
    <row r="88" spans="1:57" ht="33" x14ac:dyDescent="0.25">
      <c r="A88" s="13"/>
      <c r="B88" s="37" t="s">
        <v>383</v>
      </c>
      <c r="C88" s="38" t="s">
        <v>384</v>
      </c>
      <c r="D88" s="54" t="s">
        <v>385</v>
      </c>
      <c r="E88" s="52">
        <v>378506.63</v>
      </c>
      <c r="F88" s="52">
        <v>0</v>
      </c>
      <c r="G88" s="52">
        <v>4141.28</v>
      </c>
      <c r="H88" s="52">
        <v>2439.52</v>
      </c>
      <c r="I88" s="52">
        <v>0</v>
      </c>
      <c r="J88" s="52">
        <v>22688.06</v>
      </c>
      <c r="K88" s="9">
        <f>F88+G88+H88+I88+J88</f>
        <v>29268.86</v>
      </c>
      <c r="L88" s="52">
        <v>241449.44</v>
      </c>
      <c r="M88" s="52">
        <v>107788.33</v>
      </c>
      <c r="N88" s="52">
        <v>0</v>
      </c>
      <c r="O88" s="9">
        <f>K88+L88+M88+N88</f>
        <v>378506.63</v>
      </c>
      <c r="P88" s="9">
        <v>29268.86</v>
      </c>
      <c r="Q88" s="52">
        <v>82891.429999999993</v>
      </c>
      <c r="R88" s="23">
        <v>112160.29</v>
      </c>
      <c r="S88" s="9">
        <v>241449.44</v>
      </c>
      <c r="T88" s="52">
        <v>24896.9</v>
      </c>
      <c r="U88" s="23">
        <v>266346.34000000003</v>
      </c>
      <c r="V88" s="52">
        <v>75206.61</v>
      </c>
      <c r="W88" s="52">
        <v>36953.68</v>
      </c>
      <c r="X88" s="52">
        <v>0</v>
      </c>
      <c r="Y88" s="52">
        <v>0</v>
      </c>
      <c r="Z88" s="52">
        <v>9140.89</v>
      </c>
      <c r="AA88" s="52">
        <v>64877.96</v>
      </c>
      <c r="AB88" s="52">
        <v>1085.25</v>
      </c>
      <c r="AC88" s="52">
        <v>102.51</v>
      </c>
      <c r="AD88" s="52">
        <v>0</v>
      </c>
      <c r="AE88" s="52">
        <v>0</v>
      </c>
      <c r="AF88" s="52">
        <v>0</v>
      </c>
      <c r="AG88" s="9">
        <f>Z88+AA88+AB88+AC88+AD88+AE88+AF88</f>
        <v>75206.61</v>
      </c>
      <c r="AH88" s="52">
        <v>0</v>
      </c>
      <c r="AI88" s="52">
        <v>0</v>
      </c>
      <c r="AJ88" s="52">
        <v>0</v>
      </c>
      <c r="AK88" s="52">
        <v>0</v>
      </c>
      <c r="AL88" s="52">
        <v>0</v>
      </c>
      <c r="AM88" s="52">
        <v>0</v>
      </c>
      <c r="AN88" s="52">
        <v>36953.68</v>
      </c>
      <c r="AO88" s="52">
        <v>0</v>
      </c>
      <c r="AP88" s="52">
        <v>0</v>
      </c>
      <c r="AQ88" s="52">
        <v>0</v>
      </c>
      <c r="AR88" s="52">
        <v>0</v>
      </c>
      <c r="AS88" s="52">
        <v>0</v>
      </c>
      <c r="AT88" s="9">
        <f>AH88+AI88+AJ88+AK88+AL88+AM88+AN88+AO88+AP88+AQ88+AR88+AS88</f>
        <v>36953.68</v>
      </c>
      <c r="AU88" s="52">
        <v>0</v>
      </c>
      <c r="AV88" s="52">
        <v>0</v>
      </c>
      <c r="AW88" s="52">
        <v>0</v>
      </c>
      <c r="AX88" s="52">
        <v>0</v>
      </c>
      <c r="AY88" s="52">
        <v>0</v>
      </c>
      <c r="AZ88" s="52">
        <v>0</v>
      </c>
      <c r="BA88" s="52">
        <v>0</v>
      </c>
      <c r="BB88" s="52">
        <v>0</v>
      </c>
      <c r="BC88" s="52">
        <v>0</v>
      </c>
      <c r="BD88" s="52">
        <v>0</v>
      </c>
      <c r="BE88" s="9">
        <f>AU88+AV88+AW88+AX88+AY88+AZ88+BA88+BB88+BC88+BD88</f>
        <v>0</v>
      </c>
    </row>
    <row r="89" spans="1:57" ht="33" x14ac:dyDescent="0.25">
      <c r="A89" s="13"/>
      <c r="B89" s="37" t="s">
        <v>386</v>
      </c>
      <c r="C89" s="38" t="s">
        <v>387</v>
      </c>
      <c r="D89" s="54" t="s">
        <v>388</v>
      </c>
      <c r="E89" s="52">
        <v>756959.65</v>
      </c>
      <c r="F89" s="52">
        <v>139235</v>
      </c>
      <c r="G89" s="52">
        <v>173048.31</v>
      </c>
      <c r="H89" s="52">
        <v>24180.51</v>
      </c>
      <c r="I89" s="52">
        <v>0</v>
      </c>
      <c r="J89" s="52">
        <v>8590.9500000000007</v>
      </c>
      <c r="K89" s="9">
        <f>F89+G89+H89+I89+J89</f>
        <v>345054.77</v>
      </c>
      <c r="L89" s="52">
        <v>223620.91</v>
      </c>
      <c r="M89" s="52">
        <v>188283.97</v>
      </c>
      <c r="N89" s="52">
        <v>0</v>
      </c>
      <c r="O89" s="9">
        <f>K89+L89+M89+N89</f>
        <v>756959.65</v>
      </c>
      <c r="P89" s="9">
        <v>345054.77</v>
      </c>
      <c r="Q89" s="52">
        <v>144794.23000000001</v>
      </c>
      <c r="R89" s="23">
        <v>489849</v>
      </c>
      <c r="S89" s="9">
        <v>223620.91</v>
      </c>
      <c r="T89" s="52">
        <v>43489.74</v>
      </c>
      <c r="U89" s="23">
        <v>267110.65000000002</v>
      </c>
      <c r="V89" s="52">
        <v>300223</v>
      </c>
      <c r="W89" s="52">
        <v>189626</v>
      </c>
      <c r="X89" s="52">
        <v>0</v>
      </c>
      <c r="Y89" s="52">
        <v>0</v>
      </c>
      <c r="Z89" s="52">
        <v>36490.21</v>
      </c>
      <c r="AA89" s="52">
        <v>259419.46</v>
      </c>
      <c r="AB89" s="52">
        <v>3864.59</v>
      </c>
      <c r="AC89" s="52">
        <v>448.74</v>
      </c>
      <c r="AD89" s="52">
        <v>0</v>
      </c>
      <c r="AE89" s="52">
        <v>0</v>
      </c>
      <c r="AF89" s="52">
        <v>0</v>
      </c>
      <c r="AG89" s="9">
        <f>Z89+AA89+AB89+AC89+AD89+AE89+AF89</f>
        <v>300223</v>
      </c>
      <c r="AH89" s="52">
        <v>0</v>
      </c>
      <c r="AI89" s="52">
        <v>0</v>
      </c>
      <c r="AJ89" s="52">
        <v>0</v>
      </c>
      <c r="AK89" s="52">
        <v>0</v>
      </c>
      <c r="AL89" s="52">
        <v>0</v>
      </c>
      <c r="AM89" s="52">
        <v>0</v>
      </c>
      <c r="AN89" s="52">
        <v>189626</v>
      </c>
      <c r="AO89" s="52">
        <v>0</v>
      </c>
      <c r="AP89" s="52">
        <v>0</v>
      </c>
      <c r="AQ89" s="52">
        <v>0</v>
      </c>
      <c r="AR89" s="52">
        <v>0</v>
      </c>
      <c r="AS89" s="52">
        <v>0</v>
      </c>
      <c r="AT89" s="9">
        <f>AH89+AI89+AJ89+AK89+AL89+AM89+AN89+AO89+AP89+AQ89+AR89+AS89</f>
        <v>189626</v>
      </c>
      <c r="AU89" s="52">
        <v>0</v>
      </c>
      <c r="AV89" s="52">
        <v>0</v>
      </c>
      <c r="AW89" s="52">
        <v>0</v>
      </c>
      <c r="AX89" s="52">
        <v>0</v>
      </c>
      <c r="AY89" s="52">
        <v>0</v>
      </c>
      <c r="AZ89" s="52">
        <v>0</v>
      </c>
      <c r="BA89" s="52">
        <v>0</v>
      </c>
      <c r="BB89" s="52">
        <v>0</v>
      </c>
      <c r="BC89" s="52">
        <v>0</v>
      </c>
      <c r="BD89" s="52">
        <v>0</v>
      </c>
      <c r="BE89" s="9">
        <f>AU89+AV89+AW89+AX89+AY89+AZ89+BA89+BB89+BC89+BD89</f>
        <v>0</v>
      </c>
    </row>
    <row r="90" spans="1:57" ht="43.5" x14ac:dyDescent="0.25">
      <c r="A90" s="13"/>
      <c r="B90" s="37" t="s">
        <v>389</v>
      </c>
      <c r="C90" s="38" t="s">
        <v>390</v>
      </c>
      <c r="D90" s="54" t="s">
        <v>391</v>
      </c>
      <c r="E90" s="52">
        <v>285266.09000000003</v>
      </c>
      <c r="F90" s="52">
        <v>10081.26</v>
      </c>
      <c r="G90" s="52">
        <v>38988.01</v>
      </c>
      <c r="H90" s="52">
        <v>17622.14</v>
      </c>
      <c r="I90" s="52">
        <v>0</v>
      </c>
      <c r="J90" s="52">
        <v>15995.34</v>
      </c>
      <c r="K90" s="9">
        <f>F90+G90+H90+I90+J90</f>
        <v>82686.75</v>
      </c>
      <c r="L90" s="52">
        <v>1897.11</v>
      </c>
      <c r="M90" s="52">
        <v>200682.23</v>
      </c>
      <c r="N90" s="52">
        <v>0</v>
      </c>
      <c r="O90" s="9">
        <f>K90+L90+M90+N90</f>
        <v>285266.09000000003</v>
      </c>
      <c r="P90" s="9">
        <v>82686.75</v>
      </c>
      <c r="Q90" s="52">
        <v>154328.75</v>
      </c>
      <c r="R90" s="23">
        <v>237015.5</v>
      </c>
      <c r="S90" s="9">
        <v>1897.11</v>
      </c>
      <c r="T90" s="52">
        <v>46353.48</v>
      </c>
      <c r="U90" s="23">
        <v>48250.59</v>
      </c>
      <c r="V90" s="52">
        <v>152795.20000000001</v>
      </c>
      <c r="W90" s="52">
        <v>84220.3</v>
      </c>
      <c r="X90" s="52">
        <v>0</v>
      </c>
      <c r="Y90" s="52">
        <v>0</v>
      </c>
      <c r="Z90" s="52">
        <v>18571.29</v>
      </c>
      <c r="AA90" s="52">
        <v>131704.4</v>
      </c>
      <c r="AB90" s="52">
        <v>2236.87</v>
      </c>
      <c r="AC90" s="52">
        <v>282.64</v>
      </c>
      <c r="AD90" s="52">
        <v>0</v>
      </c>
      <c r="AE90" s="52">
        <v>0</v>
      </c>
      <c r="AF90" s="52">
        <v>0</v>
      </c>
      <c r="AG90" s="9">
        <f>Z90+AA90+AB90+AC90+AD90+AE90+AF90</f>
        <v>152795.20000000001</v>
      </c>
      <c r="AH90" s="52">
        <v>0</v>
      </c>
      <c r="AI90" s="52">
        <v>0</v>
      </c>
      <c r="AJ90" s="52">
        <v>0</v>
      </c>
      <c r="AK90" s="52">
        <v>0</v>
      </c>
      <c r="AL90" s="52">
        <v>0</v>
      </c>
      <c r="AM90" s="52">
        <v>0</v>
      </c>
      <c r="AN90" s="52">
        <v>84220.3</v>
      </c>
      <c r="AO90" s="52">
        <v>0</v>
      </c>
      <c r="AP90" s="52">
        <v>0</v>
      </c>
      <c r="AQ90" s="52">
        <v>0</v>
      </c>
      <c r="AR90" s="52">
        <v>0</v>
      </c>
      <c r="AS90" s="52">
        <v>0</v>
      </c>
      <c r="AT90" s="9">
        <f>AH90+AI90+AJ90+AK90+AL90+AM90+AN90+AO90+AP90+AQ90+AR90+AS90</f>
        <v>84220.3</v>
      </c>
      <c r="AU90" s="52">
        <v>0</v>
      </c>
      <c r="AV90" s="52">
        <v>0</v>
      </c>
      <c r="AW90" s="52">
        <v>0</v>
      </c>
      <c r="AX90" s="52">
        <v>0</v>
      </c>
      <c r="AY90" s="52">
        <v>0</v>
      </c>
      <c r="AZ90" s="52">
        <v>0</v>
      </c>
      <c r="BA90" s="52">
        <v>0</v>
      </c>
      <c r="BB90" s="52">
        <v>0</v>
      </c>
      <c r="BC90" s="52">
        <v>0</v>
      </c>
      <c r="BD90" s="52">
        <v>0</v>
      </c>
      <c r="BE90" s="9">
        <f>AU90+AV90+AW90+AX90+AY90+AZ90+BA90+BB90+BC90+BD90</f>
        <v>0</v>
      </c>
    </row>
    <row r="91" spans="1:57" ht="33" x14ac:dyDescent="0.25">
      <c r="A91" s="13"/>
      <c r="B91" s="37" t="s">
        <v>392</v>
      </c>
      <c r="C91" s="38" t="s">
        <v>393</v>
      </c>
      <c r="D91" s="54" t="s">
        <v>394</v>
      </c>
      <c r="E91" s="52">
        <v>154600.44</v>
      </c>
      <c r="F91" s="52">
        <v>34104.25</v>
      </c>
      <c r="G91" s="52">
        <v>23504.25</v>
      </c>
      <c r="H91" s="52">
        <v>584.15</v>
      </c>
      <c r="I91" s="52">
        <v>0</v>
      </c>
      <c r="J91" s="52">
        <v>8214.25</v>
      </c>
      <c r="K91" s="9">
        <f>F91+G91+H91+I91+J91</f>
        <v>66406.899999999994</v>
      </c>
      <c r="L91" s="52">
        <v>41990.44</v>
      </c>
      <c r="M91" s="52">
        <v>46203.1</v>
      </c>
      <c r="N91" s="52">
        <v>0</v>
      </c>
      <c r="O91" s="9">
        <f>K91+L91+M91+N91</f>
        <v>154600.44</v>
      </c>
      <c r="P91" s="9">
        <v>66406.899999999994</v>
      </c>
      <c r="Q91" s="52">
        <v>35531.129999999997</v>
      </c>
      <c r="R91" s="23">
        <v>101938.03</v>
      </c>
      <c r="S91" s="9">
        <v>41990.44</v>
      </c>
      <c r="T91" s="52">
        <v>10671.97</v>
      </c>
      <c r="U91" s="23">
        <v>52662.41</v>
      </c>
      <c r="V91" s="52">
        <v>73438.53</v>
      </c>
      <c r="W91" s="52">
        <v>28499.5</v>
      </c>
      <c r="X91" s="52">
        <v>0</v>
      </c>
      <c r="Y91" s="52">
        <v>0</v>
      </c>
      <c r="Z91" s="52">
        <v>8925.99</v>
      </c>
      <c r="AA91" s="52">
        <v>63329.67</v>
      </c>
      <c r="AB91" s="52">
        <v>1067.6300000000001</v>
      </c>
      <c r="AC91" s="52">
        <v>115.24</v>
      </c>
      <c r="AD91" s="52">
        <v>0</v>
      </c>
      <c r="AE91" s="52">
        <v>0</v>
      </c>
      <c r="AF91" s="52">
        <v>0</v>
      </c>
      <c r="AG91" s="9">
        <f>Z91+AA91+AB91+AC91+AD91+AE91+AF91</f>
        <v>73438.530000000013</v>
      </c>
      <c r="AH91" s="52">
        <v>0</v>
      </c>
      <c r="AI91" s="52">
        <v>0</v>
      </c>
      <c r="AJ91" s="52">
        <v>0</v>
      </c>
      <c r="AK91" s="52">
        <v>0</v>
      </c>
      <c r="AL91" s="52">
        <v>0</v>
      </c>
      <c r="AM91" s="52">
        <v>0</v>
      </c>
      <c r="AN91" s="52">
        <v>28499.5</v>
      </c>
      <c r="AO91" s="52">
        <v>0</v>
      </c>
      <c r="AP91" s="52">
        <v>0</v>
      </c>
      <c r="AQ91" s="52">
        <v>0</v>
      </c>
      <c r="AR91" s="52">
        <v>0</v>
      </c>
      <c r="AS91" s="52">
        <v>0</v>
      </c>
      <c r="AT91" s="9">
        <f>AH91+AI91+AJ91+AK91+AL91+AM91+AN91+AO91+AP91+AQ91+AR91+AS91</f>
        <v>28499.5</v>
      </c>
      <c r="AU91" s="52">
        <v>0</v>
      </c>
      <c r="AV91" s="52">
        <v>0</v>
      </c>
      <c r="AW91" s="52">
        <v>0</v>
      </c>
      <c r="AX91" s="52">
        <v>0</v>
      </c>
      <c r="AY91" s="52">
        <v>0</v>
      </c>
      <c r="AZ91" s="52">
        <v>0</v>
      </c>
      <c r="BA91" s="52">
        <v>0</v>
      </c>
      <c r="BB91" s="52">
        <v>0</v>
      </c>
      <c r="BC91" s="52">
        <v>0</v>
      </c>
      <c r="BD91" s="52">
        <v>0</v>
      </c>
      <c r="BE91" s="9">
        <f>AU91+AV91+AW91+AX91+AY91+AZ91+BA91+BB91+BC91+BD91</f>
        <v>0</v>
      </c>
    </row>
    <row r="92" spans="1:57" ht="75" x14ac:dyDescent="0.25">
      <c r="A92" s="13"/>
      <c r="B92" s="37" t="s">
        <v>395</v>
      </c>
      <c r="C92" s="38" t="s">
        <v>396</v>
      </c>
      <c r="D92" s="54" t="s">
        <v>397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2">
        <v>0</v>
      </c>
      <c r="K92" s="9">
        <f>F92+G92+H92+I92+J92</f>
        <v>0</v>
      </c>
      <c r="L92" s="52">
        <v>0</v>
      </c>
      <c r="M92" s="52">
        <v>0</v>
      </c>
      <c r="N92" s="52">
        <v>0</v>
      </c>
      <c r="O92" s="9">
        <f>K92+L92+M92+N92</f>
        <v>0</v>
      </c>
      <c r="P92" s="9">
        <v>0</v>
      </c>
      <c r="Q92" s="52">
        <v>0</v>
      </c>
      <c r="R92" s="23">
        <v>0</v>
      </c>
      <c r="S92" s="9">
        <v>0</v>
      </c>
      <c r="T92" s="52">
        <v>0</v>
      </c>
      <c r="U92" s="23">
        <v>0</v>
      </c>
      <c r="V92" s="52">
        <v>0</v>
      </c>
      <c r="W92" s="52">
        <v>0</v>
      </c>
      <c r="X92" s="52">
        <v>0</v>
      </c>
      <c r="Y92" s="52">
        <v>0</v>
      </c>
      <c r="Z92" s="52">
        <v>0</v>
      </c>
      <c r="AA92" s="52">
        <v>0</v>
      </c>
      <c r="AB92" s="52">
        <v>0</v>
      </c>
      <c r="AC92" s="52">
        <v>0</v>
      </c>
      <c r="AD92" s="52">
        <v>0</v>
      </c>
      <c r="AE92" s="52">
        <v>0</v>
      </c>
      <c r="AF92" s="52">
        <v>0</v>
      </c>
      <c r="AG92" s="9">
        <f>Z92+AA92+AB92+AC92+AD92+AE92+AF92</f>
        <v>0</v>
      </c>
      <c r="AH92" s="52">
        <v>0</v>
      </c>
      <c r="AI92" s="52">
        <v>0</v>
      </c>
      <c r="AJ92" s="52">
        <v>0</v>
      </c>
      <c r="AK92" s="52">
        <v>0</v>
      </c>
      <c r="AL92" s="52">
        <v>0</v>
      </c>
      <c r="AM92" s="52">
        <v>0</v>
      </c>
      <c r="AN92" s="52">
        <v>0</v>
      </c>
      <c r="AO92" s="52">
        <v>0</v>
      </c>
      <c r="AP92" s="52">
        <v>0</v>
      </c>
      <c r="AQ92" s="52">
        <v>0</v>
      </c>
      <c r="AR92" s="52">
        <v>0</v>
      </c>
      <c r="AS92" s="52">
        <v>0</v>
      </c>
      <c r="AT92" s="9">
        <f>AH92+AI92+AJ92+AK92+AL92+AM92+AN92+AO92+AP92+AQ92+AR92+AS92</f>
        <v>0</v>
      </c>
      <c r="AU92" s="52">
        <v>0</v>
      </c>
      <c r="AV92" s="52">
        <v>0</v>
      </c>
      <c r="AW92" s="52">
        <v>0</v>
      </c>
      <c r="AX92" s="52">
        <v>0</v>
      </c>
      <c r="AY92" s="52">
        <v>0</v>
      </c>
      <c r="AZ92" s="52">
        <v>0</v>
      </c>
      <c r="BA92" s="52">
        <v>0</v>
      </c>
      <c r="BB92" s="52">
        <v>0</v>
      </c>
      <c r="BC92" s="52">
        <v>0</v>
      </c>
      <c r="BD92" s="52">
        <v>0</v>
      </c>
      <c r="BE92" s="9">
        <f>AU92+AV92+AW92+AX92+AY92+AZ92+BA92+BB92+BC92+BD92</f>
        <v>0</v>
      </c>
    </row>
    <row r="93" spans="1:57" ht="43.5" x14ac:dyDescent="0.25">
      <c r="A93" s="13"/>
      <c r="B93" s="28" t="s">
        <v>182</v>
      </c>
      <c r="C93" s="22" t="s">
        <v>398</v>
      </c>
      <c r="D93" s="53" t="s">
        <v>399</v>
      </c>
      <c r="E93" s="23">
        <f>E86+E87+E88+E89+E90+E91+E92</f>
        <v>2215266.5900000003</v>
      </c>
      <c r="F93" s="9">
        <v>360064.26</v>
      </c>
      <c r="G93" s="9">
        <v>313895.84999999998</v>
      </c>
      <c r="H93" s="9">
        <v>68846.570000000007</v>
      </c>
      <c r="I93" s="9">
        <v>0</v>
      </c>
      <c r="J93" s="9">
        <v>323864.01</v>
      </c>
      <c r="K93" s="9">
        <f>F93+G93+H93+I93+J93</f>
        <v>1066670.69</v>
      </c>
      <c r="L93" s="9">
        <v>601461.92000000004</v>
      </c>
      <c r="M93" s="9">
        <v>547133.98</v>
      </c>
      <c r="N93" s="9">
        <v>0</v>
      </c>
      <c r="O93" s="9">
        <f>K93+L93+M93+N93</f>
        <v>2215266.59</v>
      </c>
      <c r="P93" s="9">
        <v>1066670.69</v>
      </c>
      <c r="Q93" s="9">
        <v>420757.24</v>
      </c>
      <c r="R93" s="23">
        <v>1487427.93</v>
      </c>
      <c r="S93" s="9">
        <v>601461.92000000004</v>
      </c>
      <c r="T93" s="9">
        <v>126376.74</v>
      </c>
      <c r="U93" s="23">
        <v>727838.66</v>
      </c>
      <c r="V93" s="9">
        <v>1013750.02</v>
      </c>
      <c r="W93" s="9">
        <v>473677.91</v>
      </c>
      <c r="X93" s="9">
        <v>0</v>
      </c>
      <c r="Y93" s="9">
        <v>0</v>
      </c>
      <c r="Z93" s="9">
        <v>123214.92</v>
      </c>
      <c r="AA93" s="9">
        <v>875139.89</v>
      </c>
      <c r="AB93" s="9">
        <v>13773.64</v>
      </c>
      <c r="AC93" s="9">
        <v>1621.57</v>
      </c>
      <c r="AD93" s="9">
        <v>0</v>
      </c>
      <c r="AE93" s="9">
        <v>0</v>
      </c>
      <c r="AF93" s="9">
        <v>0</v>
      </c>
      <c r="AG93" s="9">
        <f>Z93+AA93+AB93+AC93+AD93+AE93+AF93</f>
        <v>1013750.02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473677.91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f>AH93+AI93+AJ93+AK93+AL93+AM93+AN93+AO93+AP93+AQ93+AR93+AS93</f>
        <v>473677.91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9">
        <v>0</v>
      </c>
      <c r="BB93" s="9">
        <v>0</v>
      </c>
      <c r="BC93" s="9">
        <v>0</v>
      </c>
      <c r="BD93" s="9">
        <v>0</v>
      </c>
      <c r="BE93" s="9">
        <f>AU93+AV93+AW93+AX93+AY93+AZ93+BA93+BB93+BC93+BD93</f>
        <v>0</v>
      </c>
    </row>
    <row r="94" spans="1:57" ht="54" x14ac:dyDescent="0.25">
      <c r="A94" s="36" t="s">
        <v>400</v>
      </c>
      <c r="B94" s="37" t="s">
        <v>401</v>
      </c>
      <c r="C94" s="38" t="s">
        <v>402</v>
      </c>
      <c r="D94" s="54" t="s">
        <v>403</v>
      </c>
      <c r="E94" s="52">
        <v>46264011.240000002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9">
        <f>F94+G94+H94+I94+J94</f>
        <v>0</v>
      </c>
      <c r="L94" s="52">
        <v>46264011.240000002</v>
      </c>
      <c r="M94" s="52">
        <v>0</v>
      </c>
      <c r="N94" s="52">
        <v>0</v>
      </c>
      <c r="O94" s="9">
        <f>K94+L94+M94+N94</f>
        <v>46264011.240000002</v>
      </c>
      <c r="P94" s="9">
        <v>0</v>
      </c>
      <c r="Q94" s="52">
        <v>0</v>
      </c>
      <c r="R94" s="23">
        <v>0</v>
      </c>
      <c r="S94" s="9">
        <v>46264011.240000002</v>
      </c>
      <c r="T94" s="52">
        <v>0</v>
      </c>
      <c r="U94" s="23">
        <v>46264011.240000002</v>
      </c>
      <c r="V94" s="52">
        <v>0</v>
      </c>
      <c r="W94" s="52">
        <v>0</v>
      </c>
      <c r="X94" s="52">
        <v>0</v>
      </c>
      <c r="Y94" s="52">
        <v>0</v>
      </c>
      <c r="Z94" s="52">
        <v>0</v>
      </c>
      <c r="AA94" s="52">
        <v>0</v>
      </c>
      <c r="AB94" s="52">
        <v>0</v>
      </c>
      <c r="AC94" s="52">
        <v>0</v>
      </c>
      <c r="AD94" s="52">
        <v>0</v>
      </c>
      <c r="AE94" s="52">
        <v>0</v>
      </c>
      <c r="AF94" s="52">
        <v>0</v>
      </c>
      <c r="AG94" s="9">
        <f>Z94+AA94+AB94+AC94+AD94+AE94+AF94</f>
        <v>0</v>
      </c>
      <c r="AH94" s="52">
        <v>0</v>
      </c>
      <c r="AI94" s="52">
        <v>0</v>
      </c>
      <c r="AJ94" s="52">
        <v>0</v>
      </c>
      <c r="AK94" s="52">
        <v>0</v>
      </c>
      <c r="AL94" s="52">
        <v>0</v>
      </c>
      <c r="AM94" s="52">
        <v>0</v>
      </c>
      <c r="AN94" s="52">
        <v>0</v>
      </c>
      <c r="AO94" s="52">
        <v>0</v>
      </c>
      <c r="AP94" s="52">
        <v>0</v>
      </c>
      <c r="AQ94" s="52">
        <v>0</v>
      </c>
      <c r="AR94" s="52">
        <v>0</v>
      </c>
      <c r="AS94" s="52">
        <v>0</v>
      </c>
      <c r="AT94" s="9">
        <f>AH94+AI94+AJ94+AK94+AL94+AM94+AN94+AO94+AP94+AQ94+AR94+AS94</f>
        <v>0</v>
      </c>
      <c r="AU94" s="52">
        <v>0</v>
      </c>
      <c r="AV94" s="52">
        <v>0</v>
      </c>
      <c r="AW94" s="52">
        <v>0</v>
      </c>
      <c r="AX94" s="52">
        <v>0</v>
      </c>
      <c r="AY94" s="52">
        <v>0</v>
      </c>
      <c r="AZ94" s="52">
        <v>0</v>
      </c>
      <c r="BA94" s="52">
        <v>0</v>
      </c>
      <c r="BB94" s="52">
        <v>0</v>
      </c>
      <c r="BC94" s="52">
        <v>0</v>
      </c>
      <c r="BD94" s="52">
        <v>0</v>
      </c>
      <c r="BE94" s="9">
        <f>AU94+AV94+AW94+AX94+AY94+AZ94+BA94+BB94+BC94+BD94</f>
        <v>0</v>
      </c>
    </row>
    <row r="95" spans="1:57" ht="43.5" x14ac:dyDescent="0.25">
      <c r="A95" s="13"/>
      <c r="B95" s="37" t="s">
        <v>404</v>
      </c>
      <c r="C95" s="38" t="s">
        <v>405</v>
      </c>
      <c r="D95" s="54" t="s">
        <v>406</v>
      </c>
      <c r="E95" s="52">
        <v>7155800.3200000003</v>
      </c>
      <c r="F95" s="52">
        <v>0</v>
      </c>
      <c r="G95" s="52">
        <v>1004441.27</v>
      </c>
      <c r="H95" s="52">
        <v>0</v>
      </c>
      <c r="I95" s="52">
        <v>0</v>
      </c>
      <c r="J95" s="52">
        <v>0</v>
      </c>
      <c r="K95" s="9">
        <f>F95+G95+H95+I95+J95</f>
        <v>1004441.27</v>
      </c>
      <c r="L95" s="52">
        <v>6151359.0499999998</v>
      </c>
      <c r="M95" s="52">
        <v>0</v>
      </c>
      <c r="N95" s="52">
        <v>0</v>
      </c>
      <c r="O95" s="9">
        <f>K95+L95+M95+N95</f>
        <v>7155800.3200000003</v>
      </c>
      <c r="P95" s="9">
        <v>1004441.27</v>
      </c>
      <c r="Q95" s="52">
        <v>0</v>
      </c>
      <c r="R95" s="23">
        <v>1004441.27</v>
      </c>
      <c r="S95" s="9">
        <v>6151359.0499999998</v>
      </c>
      <c r="T95" s="52">
        <v>0</v>
      </c>
      <c r="U95" s="23">
        <v>6151359.0499999998</v>
      </c>
      <c r="V95" s="52">
        <v>0</v>
      </c>
      <c r="W95" s="52">
        <v>1004441.27</v>
      </c>
      <c r="X95" s="52">
        <v>0</v>
      </c>
      <c r="Y95" s="52">
        <v>0</v>
      </c>
      <c r="Z95" s="52">
        <v>0</v>
      </c>
      <c r="AA95" s="52">
        <v>0</v>
      </c>
      <c r="AB95" s="52">
        <v>0</v>
      </c>
      <c r="AC95" s="52">
        <v>0</v>
      </c>
      <c r="AD95" s="52">
        <v>0</v>
      </c>
      <c r="AE95" s="52">
        <v>0</v>
      </c>
      <c r="AF95" s="52">
        <v>0</v>
      </c>
      <c r="AG95" s="9">
        <f>Z95+AA95+AB95+AC95+AD95+AE95+AF95</f>
        <v>0</v>
      </c>
      <c r="AH95" s="52">
        <v>0</v>
      </c>
      <c r="AI95" s="52">
        <v>0</v>
      </c>
      <c r="AJ95" s="52">
        <v>0</v>
      </c>
      <c r="AK95" s="52">
        <v>0</v>
      </c>
      <c r="AL95" s="52">
        <v>0</v>
      </c>
      <c r="AM95" s="52">
        <v>0</v>
      </c>
      <c r="AN95" s="52">
        <v>1004441.27</v>
      </c>
      <c r="AO95" s="52">
        <v>0</v>
      </c>
      <c r="AP95" s="52">
        <v>0</v>
      </c>
      <c r="AQ95" s="52">
        <v>0</v>
      </c>
      <c r="AR95" s="52">
        <v>0</v>
      </c>
      <c r="AS95" s="52">
        <v>0</v>
      </c>
      <c r="AT95" s="9">
        <f>AH95+AI95+AJ95+AK95+AL95+AM95+AN95+AO95+AP95+AQ95+AR95+AS95</f>
        <v>1004441.27</v>
      </c>
      <c r="AU95" s="52">
        <v>0</v>
      </c>
      <c r="AV95" s="52">
        <v>0</v>
      </c>
      <c r="AW95" s="52">
        <v>0</v>
      </c>
      <c r="AX95" s="52">
        <v>0</v>
      </c>
      <c r="AY95" s="52">
        <v>0</v>
      </c>
      <c r="AZ95" s="52">
        <v>0</v>
      </c>
      <c r="BA95" s="52">
        <v>0</v>
      </c>
      <c r="BB95" s="52">
        <v>0</v>
      </c>
      <c r="BC95" s="52">
        <v>0</v>
      </c>
      <c r="BD95" s="52">
        <v>0</v>
      </c>
      <c r="BE95" s="9">
        <f>AU95+AV95+AW95+AX95+AY95+AZ95+BA95+BB95+BC95+BD95</f>
        <v>0</v>
      </c>
    </row>
    <row r="96" spans="1:57" ht="43.5" x14ac:dyDescent="0.25">
      <c r="A96" s="13"/>
      <c r="B96" s="37" t="s">
        <v>407</v>
      </c>
      <c r="C96" s="38" t="s">
        <v>408</v>
      </c>
      <c r="D96" s="54" t="s">
        <v>409</v>
      </c>
      <c r="E96" s="52">
        <v>4276796.97</v>
      </c>
      <c r="F96" s="52">
        <v>217024.62</v>
      </c>
      <c r="G96" s="52">
        <v>5997.11</v>
      </c>
      <c r="H96" s="52">
        <v>0</v>
      </c>
      <c r="I96" s="52">
        <v>0</v>
      </c>
      <c r="J96" s="52">
        <v>1902878.26</v>
      </c>
      <c r="K96" s="9">
        <f>F96+G96+H96+I96+J96</f>
        <v>2125899.9900000002</v>
      </c>
      <c r="L96" s="52">
        <v>2150896.98</v>
      </c>
      <c r="M96" s="52">
        <v>0</v>
      </c>
      <c r="N96" s="52">
        <v>0</v>
      </c>
      <c r="O96" s="9">
        <f>K96+L96+M96+N96</f>
        <v>4276796.9700000007</v>
      </c>
      <c r="P96" s="9">
        <v>2125899.9900000002</v>
      </c>
      <c r="Q96" s="52">
        <v>0</v>
      </c>
      <c r="R96" s="23">
        <v>2125899.9900000002</v>
      </c>
      <c r="S96" s="9">
        <v>2150896.98</v>
      </c>
      <c r="T96" s="52">
        <v>0</v>
      </c>
      <c r="U96" s="23">
        <v>2150896.98</v>
      </c>
      <c r="V96" s="52">
        <v>0</v>
      </c>
      <c r="W96" s="52">
        <v>2125899.9900000002</v>
      </c>
      <c r="X96" s="52">
        <v>0</v>
      </c>
      <c r="Y96" s="52">
        <v>0</v>
      </c>
      <c r="Z96" s="52">
        <v>0</v>
      </c>
      <c r="AA96" s="52">
        <v>0</v>
      </c>
      <c r="AB96" s="52">
        <v>0</v>
      </c>
      <c r="AC96" s="52">
        <v>0</v>
      </c>
      <c r="AD96" s="52">
        <v>0</v>
      </c>
      <c r="AE96" s="52">
        <v>0</v>
      </c>
      <c r="AF96" s="52">
        <v>0</v>
      </c>
      <c r="AG96" s="9">
        <f>Z96+AA96+AB96+AC96+AD96+AE96+AF96</f>
        <v>0</v>
      </c>
      <c r="AH96" s="52">
        <v>0</v>
      </c>
      <c r="AI96" s="52">
        <v>0</v>
      </c>
      <c r="AJ96" s="52">
        <v>0</v>
      </c>
      <c r="AK96" s="52">
        <v>0</v>
      </c>
      <c r="AL96" s="52">
        <v>0</v>
      </c>
      <c r="AM96" s="52">
        <v>0</v>
      </c>
      <c r="AN96" s="52">
        <v>2125899.9900000002</v>
      </c>
      <c r="AO96" s="52">
        <v>0</v>
      </c>
      <c r="AP96" s="52">
        <v>0</v>
      </c>
      <c r="AQ96" s="52">
        <v>0</v>
      </c>
      <c r="AR96" s="52">
        <v>0</v>
      </c>
      <c r="AS96" s="52">
        <v>0</v>
      </c>
      <c r="AT96" s="9">
        <f>AH96+AI96+AJ96+AK96+AL96+AM96+AN96+AO96+AP96+AQ96+AR96+AS96</f>
        <v>2125899.9900000002</v>
      </c>
      <c r="AU96" s="52">
        <v>0</v>
      </c>
      <c r="AV96" s="52">
        <v>0</v>
      </c>
      <c r="AW96" s="52">
        <v>0</v>
      </c>
      <c r="AX96" s="52">
        <v>0</v>
      </c>
      <c r="AY96" s="52">
        <v>0</v>
      </c>
      <c r="AZ96" s="52">
        <v>0</v>
      </c>
      <c r="BA96" s="52">
        <v>0</v>
      </c>
      <c r="BB96" s="52">
        <v>0</v>
      </c>
      <c r="BC96" s="52">
        <v>0</v>
      </c>
      <c r="BD96" s="52">
        <v>0</v>
      </c>
      <c r="BE96" s="9">
        <f>AU96+AV96+AW96+AX96+AY96+AZ96+BA96+BB96+BC96+BD96</f>
        <v>0</v>
      </c>
    </row>
    <row r="97" spans="1:57" ht="85.5" x14ac:dyDescent="0.25">
      <c r="A97" s="13"/>
      <c r="B97" s="37" t="s">
        <v>410</v>
      </c>
      <c r="C97" s="38" t="s">
        <v>411</v>
      </c>
      <c r="D97" s="54" t="s">
        <v>412</v>
      </c>
      <c r="E97" s="52">
        <v>469636969.62</v>
      </c>
      <c r="F97" s="52">
        <v>0</v>
      </c>
      <c r="G97" s="52">
        <v>472691.77</v>
      </c>
      <c r="H97" s="52">
        <v>0</v>
      </c>
      <c r="I97" s="52">
        <v>0</v>
      </c>
      <c r="J97" s="52">
        <v>0</v>
      </c>
      <c r="K97" s="9">
        <f>F97+G97+H97+I97+J97</f>
        <v>472691.77</v>
      </c>
      <c r="L97" s="52">
        <v>469164277.85000002</v>
      </c>
      <c r="M97" s="52">
        <v>0</v>
      </c>
      <c r="N97" s="52">
        <v>0</v>
      </c>
      <c r="O97" s="9">
        <f>K97+L97+M97+N97</f>
        <v>469636969.62</v>
      </c>
      <c r="P97" s="9">
        <v>472691.77</v>
      </c>
      <c r="Q97" s="52">
        <v>0</v>
      </c>
      <c r="R97" s="23">
        <v>472691.77</v>
      </c>
      <c r="S97" s="9">
        <v>469164277.85000002</v>
      </c>
      <c r="T97" s="52">
        <v>0</v>
      </c>
      <c r="U97" s="23">
        <v>469164277.85000002</v>
      </c>
      <c r="V97" s="52">
        <v>0</v>
      </c>
      <c r="W97" s="52">
        <v>472691.77</v>
      </c>
      <c r="X97" s="52">
        <v>0</v>
      </c>
      <c r="Y97" s="52">
        <v>0</v>
      </c>
      <c r="Z97" s="52">
        <v>0</v>
      </c>
      <c r="AA97" s="52">
        <v>0</v>
      </c>
      <c r="AB97" s="52">
        <v>0</v>
      </c>
      <c r="AC97" s="52">
        <v>0</v>
      </c>
      <c r="AD97" s="52">
        <v>0</v>
      </c>
      <c r="AE97" s="52">
        <v>0</v>
      </c>
      <c r="AF97" s="52">
        <v>0</v>
      </c>
      <c r="AG97" s="9">
        <f>Z97+AA97+AB97+AC97+AD97+AE97+AF97</f>
        <v>0</v>
      </c>
      <c r="AH97" s="52">
        <v>0</v>
      </c>
      <c r="AI97" s="52">
        <v>0</v>
      </c>
      <c r="AJ97" s="52">
        <v>0</v>
      </c>
      <c r="AK97" s="52">
        <v>0</v>
      </c>
      <c r="AL97" s="52">
        <v>0</v>
      </c>
      <c r="AM97" s="52">
        <v>0</v>
      </c>
      <c r="AN97" s="52">
        <v>472691.77</v>
      </c>
      <c r="AO97" s="52">
        <v>0</v>
      </c>
      <c r="AP97" s="52">
        <v>0</v>
      </c>
      <c r="AQ97" s="52">
        <v>0</v>
      </c>
      <c r="AR97" s="52">
        <v>0</v>
      </c>
      <c r="AS97" s="52">
        <v>0</v>
      </c>
      <c r="AT97" s="9">
        <f>AH97+AI97+AJ97+AK97+AL97+AM97+AN97+AO97+AP97+AQ97+AR97+AS97</f>
        <v>472691.77</v>
      </c>
      <c r="AU97" s="52">
        <v>0</v>
      </c>
      <c r="AV97" s="52">
        <v>0</v>
      </c>
      <c r="AW97" s="52">
        <v>0</v>
      </c>
      <c r="AX97" s="52">
        <v>0</v>
      </c>
      <c r="AY97" s="52">
        <v>0</v>
      </c>
      <c r="AZ97" s="52">
        <v>0</v>
      </c>
      <c r="BA97" s="52">
        <v>0</v>
      </c>
      <c r="BB97" s="52">
        <v>0</v>
      </c>
      <c r="BC97" s="52">
        <v>0</v>
      </c>
      <c r="BD97" s="52">
        <v>0</v>
      </c>
      <c r="BE97" s="9">
        <f>AU97+AV97+AW97+AX97+AY97+AZ97+BA97+BB97+BC97+BD97</f>
        <v>0</v>
      </c>
    </row>
    <row r="98" spans="1:57" ht="43.5" x14ac:dyDescent="0.25">
      <c r="A98" s="13"/>
      <c r="B98" s="28" t="s">
        <v>182</v>
      </c>
      <c r="C98" s="22" t="s">
        <v>413</v>
      </c>
      <c r="D98" s="53" t="s">
        <v>414</v>
      </c>
      <c r="E98" s="23">
        <f>E94+E95+E96+E97</f>
        <v>527333578.14999998</v>
      </c>
      <c r="F98" s="9">
        <v>217024.62</v>
      </c>
      <c r="G98" s="9">
        <v>1483130.15</v>
      </c>
      <c r="H98" s="9">
        <v>0</v>
      </c>
      <c r="I98" s="9">
        <v>0</v>
      </c>
      <c r="J98" s="9">
        <v>1902878.26</v>
      </c>
      <c r="K98" s="9">
        <f>F98+G98+H98+I98+J98</f>
        <v>3603033.0300000003</v>
      </c>
      <c r="L98" s="9">
        <v>523730545.12</v>
      </c>
      <c r="M98" s="9">
        <v>0</v>
      </c>
      <c r="N98" s="9">
        <v>0</v>
      </c>
      <c r="O98" s="9">
        <f>K98+L98+M98+N98</f>
        <v>527333578.14999998</v>
      </c>
      <c r="P98" s="9">
        <v>3603033.03</v>
      </c>
      <c r="Q98" s="9">
        <v>0</v>
      </c>
      <c r="R98" s="23">
        <v>3603033.03</v>
      </c>
      <c r="S98" s="9">
        <v>523730545.12</v>
      </c>
      <c r="T98" s="9">
        <v>0</v>
      </c>
      <c r="U98" s="23">
        <v>523730545.12</v>
      </c>
      <c r="V98" s="9">
        <v>0</v>
      </c>
      <c r="W98" s="9">
        <v>3603033.03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f>Z98+AA98+AB98+AC98+AD98+AE98+AF98</f>
        <v>0</v>
      </c>
      <c r="AH98" s="9">
        <v>0</v>
      </c>
      <c r="AI98" s="9">
        <v>0</v>
      </c>
      <c r="AJ98" s="9">
        <v>0</v>
      </c>
      <c r="AK98" s="9">
        <v>0</v>
      </c>
      <c r="AL98" s="9">
        <v>0</v>
      </c>
      <c r="AM98" s="9">
        <v>0</v>
      </c>
      <c r="AN98" s="9">
        <v>3603033.03</v>
      </c>
      <c r="AO98" s="9">
        <v>0</v>
      </c>
      <c r="AP98" s="9">
        <v>0</v>
      </c>
      <c r="AQ98" s="9">
        <v>0</v>
      </c>
      <c r="AR98" s="9">
        <v>0</v>
      </c>
      <c r="AS98" s="9">
        <v>0</v>
      </c>
      <c r="AT98" s="9">
        <f>AH98+AI98+AJ98+AK98+AL98+AM98+AN98+AO98+AP98+AQ98+AR98+AS98</f>
        <v>3603033.03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9">
        <v>0</v>
      </c>
      <c r="BB98" s="9">
        <v>0</v>
      </c>
      <c r="BC98" s="9">
        <v>0</v>
      </c>
      <c r="BD98" s="9">
        <v>0</v>
      </c>
      <c r="BE98" s="9">
        <f>AU98+AV98+AW98+AX98+AY98+AZ98+BA98+BB98+BC98+BD98</f>
        <v>0</v>
      </c>
    </row>
    <row r="99" spans="1:57" ht="43.5" x14ac:dyDescent="0.25">
      <c r="A99" s="36" t="s">
        <v>415</v>
      </c>
      <c r="B99" s="37" t="s">
        <v>416</v>
      </c>
      <c r="C99" s="38" t="s">
        <v>417</v>
      </c>
      <c r="D99" s="54" t="s">
        <v>418</v>
      </c>
      <c r="E99" s="52">
        <v>2801227.82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9">
        <f>F99+G99+H99+I99+J99</f>
        <v>0</v>
      </c>
      <c r="L99" s="52">
        <v>2799787.82</v>
      </c>
      <c r="M99" s="52">
        <v>1440</v>
      </c>
      <c r="N99" s="52">
        <v>0</v>
      </c>
      <c r="O99" s="9">
        <f>K99+L99+M99+N99</f>
        <v>2801227.82</v>
      </c>
      <c r="P99" s="9">
        <v>0</v>
      </c>
      <c r="Q99" s="52">
        <v>1107.3900000000001</v>
      </c>
      <c r="R99" s="23">
        <v>1107.3900000000001</v>
      </c>
      <c r="S99" s="9">
        <v>2799787.82</v>
      </c>
      <c r="T99" s="52">
        <v>332.61</v>
      </c>
      <c r="U99" s="23">
        <v>2800120.43</v>
      </c>
      <c r="V99" s="52">
        <v>781.67</v>
      </c>
      <c r="W99" s="52">
        <v>325.72000000000003</v>
      </c>
      <c r="X99" s="52">
        <v>0</v>
      </c>
      <c r="Y99" s="52">
        <v>0</v>
      </c>
      <c r="Z99" s="52">
        <v>140.22</v>
      </c>
      <c r="AA99" s="52">
        <v>636.71</v>
      </c>
      <c r="AB99" s="52">
        <v>4.38</v>
      </c>
      <c r="AC99" s="52">
        <v>0.36</v>
      </c>
      <c r="AD99" s="52">
        <v>0</v>
      </c>
      <c r="AE99" s="52">
        <v>0</v>
      </c>
      <c r="AF99" s="52">
        <v>0</v>
      </c>
      <c r="AG99" s="9">
        <f>Z99+AA99+AB99+AC99+AD99+AE99+AF99</f>
        <v>781.67000000000007</v>
      </c>
      <c r="AH99" s="52">
        <v>0</v>
      </c>
      <c r="AI99" s="52">
        <v>0</v>
      </c>
      <c r="AJ99" s="52">
        <v>0</v>
      </c>
      <c r="AK99" s="52">
        <v>0</v>
      </c>
      <c r="AL99" s="52">
        <v>0</v>
      </c>
      <c r="AM99" s="52">
        <v>0</v>
      </c>
      <c r="AN99" s="52">
        <v>325.72000000000003</v>
      </c>
      <c r="AO99" s="52">
        <v>0</v>
      </c>
      <c r="AP99" s="52">
        <v>0</v>
      </c>
      <c r="AQ99" s="52">
        <v>0</v>
      </c>
      <c r="AR99" s="52">
        <v>0</v>
      </c>
      <c r="AS99" s="52">
        <v>0</v>
      </c>
      <c r="AT99" s="9">
        <f>AH99+AI99+AJ99+AK99+AL99+AM99+AN99+AO99+AP99+AQ99+AR99+AS99</f>
        <v>325.72000000000003</v>
      </c>
      <c r="AU99" s="52">
        <v>0</v>
      </c>
      <c r="AV99" s="52">
        <v>0</v>
      </c>
      <c r="AW99" s="52">
        <v>0</v>
      </c>
      <c r="AX99" s="52">
        <v>0</v>
      </c>
      <c r="AY99" s="52">
        <v>0</v>
      </c>
      <c r="AZ99" s="52">
        <v>0</v>
      </c>
      <c r="BA99" s="52">
        <v>0</v>
      </c>
      <c r="BB99" s="52">
        <v>0</v>
      </c>
      <c r="BC99" s="52">
        <v>0</v>
      </c>
      <c r="BD99" s="52">
        <v>0</v>
      </c>
      <c r="BE99" s="9">
        <f>AU99+AV99+AW99+AX99+AY99+AZ99+BA99+BB99+BC99+BD99</f>
        <v>0</v>
      </c>
    </row>
    <row r="100" spans="1:57" ht="54" x14ac:dyDescent="0.25">
      <c r="A100" s="13"/>
      <c r="B100" s="37" t="s">
        <v>419</v>
      </c>
      <c r="C100" s="38" t="s">
        <v>420</v>
      </c>
      <c r="D100" s="54" t="s">
        <v>421</v>
      </c>
      <c r="E100" s="52">
        <v>6352317.5</v>
      </c>
      <c r="F100" s="52">
        <v>3679839.97</v>
      </c>
      <c r="G100" s="52">
        <v>1076667.3</v>
      </c>
      <c r="H100" s="52">
        <v>120782.25</v>
      </c>
      <c r="I100" s="52">
        <v>0</v>
      </c>
      <c r="J100" s="52">
        <v>540661.61</v>
      </c>
      <c r="K100" s="9">
        <f>F100+G100+H100+I100+J100</f>
        <v>5417951.1300000008</v>
      </c>
      <c r="L100" s="52">
        <v>443788.17</v>
      </c>
      <c r="M100" s="52">
        <v>490578.2</v>
      </c>
      <c r="N100" s="52">
        <v>0</v>
      </c>
      <c r="O100" s="9">
        <f>K100+L100+M100+N100</f>
        <v>6352317.5000000009</v>
      </c>
      <c r="P100" s="9">
        <v>5417951.1299999999</v>
      </c>
      <c r="Q100" s="52">
        <v>377264.69</v>
      </c>
      <c r="R100" s="23">
        <v>5795215.8200000003</v>
      </c>
      <c r="S100" s="9">
        <v>443788.17</v>
      </c>
      <c r="T100" s="52">
        <v>113313.51</v>
      </c>
      <c r="U100" s="23">
        <v>557101.68000000005</v>
      </c>
      <c r="V100" s="52">
        <v>4716979.54</v>
      </c>
      <c r="W100" s="52">
        <v>1078236.28</v>
      </c>
      <c r="X100" s="52">
        <v>0</v>
      </c>
      <c r="Y100" s="52">
        <v>0</v>
      </c>
      <c r="Z100" s="52">
        <v>846136.76</v>
      </c>
      <c r="AA100" s="52">
        <v>3844813.14</v>
      </c>
      <c r="AB100" s="52">
        <v>24385.96</v>
      </c>
      <c r="AC100" s="52">
        <v>1643.68</v>
      </c>
      <c r="AD100" s="52">
        <v>0</v>
      </c>
      <c r="AE100" s="52">
        <v>0</v>
      </c>
      <c r="AF100" s="52">
        <v>0</v>
      </c>
      <c r="AG100" s="9">
        <f>Z100+AA100+AB100+AC100+AD100+AE100+AF100</f>
        <v>4716979.54</v>
      </c>
      <c r="AH100" s="52">
        <v>0</v>
      </c>
      <c r="AI100" s="52">
        <v>0</v>
      </c>
      <c r="AJ100" s="52">
        <v>0</v>
      </c>
      <c r="AK100" s="52">
        <v>0</v>
      </c>
      <c r="AL100" s="52">
        <v>0</v>
      </c>
      <c r="AM100" s="52">
        <v>0</v>
      </c>
      <c r="AN100" s="52">
        <v>1078236.28</v>
      </c>
      <c r="AO100" s="52">
        <v>0</v>
      </c>
      <c r="AP100" s="52">
        <v>0</v>
      </c>
      <c r="AQ100" s="52">
        <v>0</v>
      </c>
      <c r="AR100" s="52">
        <v>0</v>
      </c>
      <c r="AS100" s="52">
        <v>0</v>
      </c>
      <c r="AT100" s="9">
        <f>AH100+AI100+AJ100+AK100+AL100+AM100+AN100+AO100+AP100+AQ100+AR100+AS100</f>
        <v>1078236.28</v>
      </c>
      <c r="AU100" s="52">
        <v>0</v>
      </c>
      <c r="AV100" s="52">
        <v>0</v>
      </c>
      <c r="AW100" s="52">
        <v>0</v>
      </c>
      <c r="AX100" s="52">
        <v>0</v>
      </c>
      <c r="AY100" s="52">
        <v>0</v>
      </c>
      <c r="AZ100" s="52">
        <v>0</v>
      </c>
      <c r="BA100" s="52">
        <v>0</v>
      </c>
      <c r="BB100" s="52">
        <v>0</v>
      </c>
      <c r="BC100" s="52">
        <v>0</v>
      </c>
      <c r="BD100" s="52">
        <v>0</v>
      </c>
      <c r="BE100" s="9">
        <f>AU100+AV100+AW100+AX100+AY100+AZ100+BA100+BB100+BC100+BD100</f>
        <v>0</v>
      </c>
    </row>
    <row r="101" spans="1:57" ht="22.5" x14ac:dyDescent="0.25">
      <c r="A101" s="13"/>
      <c r="B101" s="37" t="s">
        <v>422</v>
      </c>
      <c r="C101" s="38" t="s">
        <v>423</v>
      </c>
      <c r="D101" s="54" t="s">
        <v>424</v>
      </c>
      <c r="E101" s="52">
        <v>14109020.67</v>
      </c>
      <c r="F101" s="52">
        <v>2686827.46</v>
      </c>
      <c r="G101" s="52">
        <v>2989656.78</v>
      </c>
      <c r="H101" s="52">
        <v>12354.04</v>
      </c>
      <c r="I101" s="52">
        <v>0</v>
      </c>
      <c r="J101" s="52">
        <v>5196321.2</v>
      </c>
      <c r="K101" s="9">
        <f>F101+G101+H101+I101+J101</f>
        <v>10885159.48</v>
      </c>
      <c r="L101" s="52">
        <v>3223621.36</v>
      </c>
      <c r="M101" s="52">
        <v>239.83</v>
      </c>
      <c r="N101" s="52">
        <v>0</v>
      </c>
      <c r="O101" s="9">
        <f>K101+L101+M101+N101</f>
        <v>14109020.67</v>
      </c>
      <c r="P101" s="9">
        <v>10885159.48</v>
      </c>
      <c r="Q101" s="52">
        <v>184.43</v>
      </c>
      <c r="R101" s="23">
        <v>10885343.91</v>
      </c>
      <c r="S101" s="9">
        <v>3223621.36</v>
      </c>
      <c r="T101" s="52">
        <v>55.4</v>
      </c>
      <c r="U101" s="23">
        <v>3223676.76</v>
      </c>
      <c r="V101" s="52">
        <v>9149233.1899999995</v>
      </c>
      <c r="W101" s="52">
        <v>1736110.72</v>
      </c>
      <c r="X101" s="52">
        <v>0</v>
      </c>
      <c r="Y101" s="52">
        <v>0</v>
      </c>
      <c r="Z101" s="52">
        <v>1641199.09</v>
      </c>
      <c r="AA101" s="52">
        <v>7454496.5800000001</v>
      </c>
      <c r="AB101" s="52">
        <v>49129.1</v>
      </c>
      <c r="AC101" s="52">
        <v>4408.42</v>
      </c>
      <c r="AD101" s="52">
        <v>0</v>
      </c>
      <c r="AE101" s="52">
        <v>0</v>
      </c>
      <c r="AF101" s="52">
        <v>0</v>
      </c>
      <c r="AG101" s="9">
        <f>Z101+AA101+AB101+AC101+AD101+AE101+AF101</f>
        <v>9149233.1899999995</v>
      </c>
      <c r="AH101" s="52">
        <v>0</v>
      </c>
      <c r="AI101" s="52">
        <v>0</v>
      </c>
      <c r="AJ101" s="52">
        <v>0</v>
      </c>
      <c r="AK101" s="52">
        <v>0</v>
      </c>
      <c r="AL101" s="52">
        <v>0</v>
      </c>
      <c r="AM101" s="52">
        <v>0</v>
      </c>
      <c r="AN101" s="52">
        <v>1736110.72</v>
      </c>
      <c r="AO101" s="52">
        <v>0</v>
      </c>
      <c r="AP101" s="52">
        <v>0</v>
      </c>
      <c r="AQ101" s="52">
        <v>0</v>
      </c>
      <c r="AR101" s="52">
        <v>0</v>
      </c>
      <c r="AS101" s="52">
        <v>0</v>
      </c>
      <c r="AT101" s="9">
        <f>AH101+AI101+AJ101+AK101+AL101+AM101+AN101+AO101+AP101+AQ101+AR101+AS101</f>
        <v>1736110.72</v>
      </c>
      <c r="AU101" s="52">
        <v>0</v>
      </c>
      <c r="AV101" s="52">
        <v>0</v>
      </c>
      <c r="AW101" s="52">
        <v>0</v>
      </c>
      <c r="AX101" s="52">
        <v>0</v>
      </c>
      <c r="AY101" s="52">
        <v>0</v>
      </c>
      <c r="AZ101" s="52">
        <v>0</v>
      </c>
      <c r="BA101" s="52">
        <v>0</v>
      </c>
      <c r="BB101" s="52">
        <v>0</v>
      </c>
      <c r="BC101" s="52">
        <v>0</v>
      </c>
      <c r="BD101" s="52">
        <v>0</v>
      </c>
      <c r="BE101" s="9">
        <f>AU101+AV101+AW101+AX101+AY101+AZ101+BA101+BB101+BC101+BD101</f>
        <v>0</v>
      </c>
    </row>
    <row r="102" spans="1:57" x14ac:dyDescent="0.25">
      <c r="A102" s="13"/>
      <c r="B102" s="37" t="s">
        <v>425</v>
      </c>
      <c r="C102" s="38" t="s">
        <v>426</v>
      </c>
      <c r="D102" s="54" t="s">
        <v>427</v>
      </c>
      <c r="E102" s="52">
        <v>217802.75</v>
      </c>
      <c r="F102" s="52">
        <v>42459.62</v>
      </c>
      <c r="G102" s="52">
        <v>19756.48</v>
      </c>
      <c r="H102" s="52">
        <v>4145.8599999999997</v>
      </c>
      <c r="I102" s="52">
        <v>0</v>
      </c>
      <c r="J102" s="52">
        <v>346.92</v>
      </c>
      <c r="K102" s="9">
        <f>F102+G102+H102+I102+J102</f>
        <v>66708.88</v>
      </c>
      <c r="L102" s="52">
        <v>8711.51</v>
      </c>
      <c r="M102" s="52">
        <v>142382.35999999999</v>
      </c>
      <c r="N102" s="52">
        <v>0</v>
      </c>
      <c r="O102" s="9">
        <f>K102+L102+M102+N102</f>
        <v>217802.75</v>
      </c>
      <c r="P102" s="9">
        <v>66708.88</v>
      </c>
      <c r="Q102" s="52">
        <v>109494.95</v>
      </c>
      <c r="R102" s="23">
        <v>176203.83</v>
      </c>
      <c r="S102" s="9">
        <v>8711.51</v>
      </c>
      <c r="T102" s="52">
        <v>32887.410000000003</v>
      </c>
      <c r="U102" s="23">
        <v>41598.92</v>
      </c>
      <c r="V102" s="52">
        <v>130864.16</v>
      </c>
      <c r="W102" s="52">
        <v>45339.67</v>
      </c>
      <c r="X102" s="52">
        <v>0</v>
      </c>
      <c r="Y102" s="52">
        <v>0</v>
      </c>
      <c r="Z102" s="52">
        <v>23474.55</v>
      </c>
      <c r="AA102" s="52">
        <v>106605.4</v>
      </c>
      <c r="AB102" s="52">
        <v>729.29</v>
      </c>
      <c r="AC102" s="52">
        <v>54.92</v>
      </c>
      <c r="AD102" s="52">
        <v>0</v>
      </c>
      <c r="AE102" s="52">
        <v>0</v>
      </c>
      <c r="AF102" s="52">
        <v>0</v>
      </c>
      <c r="AG102" s="9">
        <f>Z102+AA102+AB102+AC102+AD102+AE102+AF102</f>
        <v>130864.15999999999</v>
      </c>
      <c r="AH102" s="52">
        <v>0</v>
      </c>
      <c r="AI102" s="52">
        <v>0</v>
      </c>
      <c r="AJ102" s="52">
        <v>0</v>
      </c>
      <c r="AK102" s="52">
        <v>0</v>
      </c>
      <c r="AL102" s="52">
        <v>0</v>
      </c>
      <c r="AM102" s="52">
        <v>0</v>
      </c>
      <c r="AN102" s="52">
        <v>45339.67</v>
      </c>
      <c r="AO102" s="52">
        <v>0</v>
      </c>
      <c r="AP102" s="52">
        <v>0</v>
      </c>
      <c r="AQ102" s="52">
        <v>0</v>
      </c>
      <c r="AR102" s="52">
        <v>0</v>
      </c>
      <c r="AS102" s="52">
        <v>0</v>
      </c>
      <c r="AT102" s="9">
        <f>AH102+AI102+AJ102+AK102+AL102+AM102+AN102+AO102+AP102+AQ102+AR102+AS102</f>
        <v>45339.67</v>
      </c>
      <c r="AU102" s="52">
        <v>0</v>
      </c>
      <c r="AV102" s="52">
        <v>0</v>
      </c>
      <c r="AW102" s="52">
        <v>0</v>
      </c>
      <c r="AX102" s="52">
        <v>0</v>
      </c>
      <c r="AY102" s="52">
        <v>0</v>
      </c>
      <c r="AZ102" s="52">
        <v>0</v>
      </c>
      <c r="BA102" s="52">
        <v>0</v>
      </c>
      <c r="BB102" s="52">
        <v>0</v>
      </c>
      <c r="BC102" s="52">
        <v>0</v>
      </c>
      <c r="BD102" s="52">
        <v>0</v>
      </c>
      <c r="BE102" s="9">
        <f>AU102+AV102+AW102+AX102+AY102+AZ102+BA102+BB102+BC102+BD102</f>
        <v>0</v>
      </c>
    </row>
    <row r="103" spans="1:57" ht="64.5" x14ac:dyDescent="0.25">
      <c r="A103" s="13"/>
      <c r="B103" s="37" t="s">
        <v>428</v>
      </c>
      <c r="C103" s="38" t="s">
        <v>429</v>
      </c>
      <c r="D103" s="54" t="s">
        <v>430</v>
      </c>
      <c r="E103" s="52">
        <v>6310498.6699999999</v>
      </c>
      <c r="F103" s="52">
        <v>783035.14</v>
      </c>
      <c r="G103" s="52">
        <v>2168760.39</v>
      </c>
      <c r="H103" s="52">
        <v>224107.87</v>
      </c>
      <c r="I103" s="52">
        <v>0</v>
      </c>
      <c r="J103" s="52">
        <v>39433.58</v>
      </c>
      <c r="K103" s="9">
        <f>F103+G103+H103+I103+J103</f>
        <v>3215336.9800000004</v>
      </c>
      <c r="L103" s="52">
        <v>60003.67</v>
      </c>
      <c r="M103" s="52">
        <v>3035158.02</v>
      </c>
      <c r="N103" s="52">
        <v>0</v>
      </c>
      <c r="O103" s="9">
        <f>K103+L103+M103+N103</f>
        <v>6310498.6699999999</v>
      </c>
      <c r="P103" s="9">
        <v>3215336.98</v>
      </c>
      <c r="Q103" s="52">
        <v>2334098.7000000002</v>
      </c>
      <c r="R103" s="23">
        <v>5549435.6799999997</v>
      </c>
      <c r="S103" s="9">
        <v>60003.67</v>
      </c>
      <c r="T103" s="52">
        <v>701059.32</v>
      </c>
      <c r="U103" s="23">
        <v>761062.99</v>
      </c>
      <c r="V103" s="52">
        <v>2661806.2200000002</v>
      </c>
      <c r="W103" s="52">
        <v>2887629.46</v>
      </c>
      <c r="X103" s="52">
        <v>0</v>
      </c>
      <c r="Y103" s="52">
        <v>0</v>
      </c>
      <c r="Z103" s="52">
        <v>477477.6</v>
      </c>
      <c r="AA103" s="52">
        <v>2168014.34</v>
      </c>
      <c r="AB103" s="52">
        <v>14980.44</v>
      </c>
      <c r="AC103" s="52">
        <v>1333.84</v>
      </c>
      <c r="AD103" s="52">
        <v>0</v>
      </c>
      <c r="AE103" s="52">
        <v>0</v>
      </c>
      <c r="AF103" s="52">
        <v>0</v>
      </c>
      <c r="AG103" s="9">
        <f>Z103+AA103+AB103+AC103+AD103+AE103+AF103</f>
        <v>2661806.2199999997</v>
      </c>
      <c r="AH103" s="52">
        <v>0</v>
      </c>
      <c r="AI103" s="52">
        <v>0</v>
      </c>
      <c r="AJ103" s="52">
        <v>0</v>
      </c>
      <c r="AK103" s="52">
        <v>0</v>
      </c>
      <c r="AL103" s="52">
        <v>0</v>
      </c>
      <c r="AM103" s="52">
        <v>0</v>
      </c>
      <c r="AN103" s="52">
        <v>2887629.46</v>
      </c>
      <c r="AO103" s="52">
        <v>0</v>
      </c>
      <c r="AP103" s="52">
        <v>0</v>
      </c>
      <c r="AQ103" s="52">
        <v>0</v>
      </c>
      <c r="AR103" s="52">
        <v>0</v>
      </c>
      <c r="AS103" s="52">
        <v>0</v>
      </c>
      <c r="AT103" s="9">
        <f>AH103+AI103+AJ103+AK103+AL103+AM103+AN103+AO103+AP103+AQ103+AR103+AS103</f>
        <v>2887629.46</v>
      </c>
      <c r="AU103" s="52">
        <v>0</v>
      </c>
      <c r="AV103" s="52">
        <v>0</v>
      </c>
      <c r="AW103" s="52">
        <v>0</v>
      </c>
      <c r="AX103" s="52">
        <v>0</v>
      </c>
      <c r="AY103" s="52">
        <v>0</v>
      </c>
      <c r="AZ103" s="52">
        <v>0</v>
      </c>
      <c r="BA103" s="52">
        <v>0</v>
      </c>
      <c r="BB103" s="52">
        <v>0</v>
      </c>
      <c r="BC103" s="52">
        <v>0</v>
      </c>
      <c r="BD103" s="52">
        <v>0</v>
      </c>
      <c r="BE103" s="9">
        <f>AU103+AV103+AW103+AX103+AY103+AZ103+BA103+BB103+BC103+BD103</f>
        <v>0</v>
      </c>
    </row>
    <row r="104" spans="1:57" ht="43.5" x14ac:dyDescent="0.25">
      <c r="A104" s="13"/>
      <c r="B104" s="37" t="s">
        <v>431</v>
      </c>
      <c r="C104" s="38" t="s">
        <v>432</v>
      </c>
      <c r="D104" s="54" t="s">
        <v>433</v>
      </c>
      <c r="E104" s="52">
        <v>6994568.3700000001</v>
      </c>
      <c r="F104" s="52">
        <v>940572.1</v>
      </c>
      <c r="G104" s="52">
        <v>2066514.42</v>
      </c>
      <c r="H104" s="52">
        <v>153333.22</v>
      </c>
      <c r="I104" s="52">
        <v>0</v>
      </c>
      <c r="J104" s="52">
        <v>241497.08</v>
      </c>
      <c r="K104" s="9">
        <f>F104+G104+H104+I104+J104</f>
        <v>3401916.8200000003</v>
      </c>
      <c r="L104" s="52">
        <v>3591442.47</v>
      </c>
      <c r="M104" s="52">
        <v>1209.08</v>
      </c>
      <c r="N104" s="52">
        <v>0</v>
      </c>
      <c r="O104" s="9">
        <f>K104+L104+M104+N104</f>
        <v>6994568.370000001</v>
      </c>
      <c r="P104" s="9">
        <v>3401916.82</v>
      </c>
      <c r="Q104" s="52">
        <v>929.81</v>
      </c>
      <c r="R104" s="23">
        <v>3402846.63</v>
      </c>
      <c r="S104" s="9">
        <v>3591442.47</v>
      </c>
      <c r="T104" s="52">
        <v>279.27</v>
      </c>
      <c r="U104" s="23">
        <v>3591721.74</v>
      </c>
      <c r="V104" s="52">
        <v>1454110.34</v>
      </c>
      <c r="W104" s="52">
        <v>1948736.29</v>
      </c>
      <c r="X104" s="52">
        <v>0</v>
      </c>
      <c r="Y104" s="52">
        <v>0</v>
      </c>
      <c r="Z104" s="52">
        <v>260839.84</v>
      </c>
      <c r="AA104" s="52">
        <v>1183797.74</v>
      </c>
      <c r="AB104" s="52">
        <v>8614.82</v>
      </c>
      <c r="AC104" s="52">
        <v>857.94</v>
      </c>
      <c r="AD104" s="52">
        <v>0</v>
      </c>
      <c r="AE104" s="52">
        <v>0</v>
      </c>
      <c r="AF104" s="52">
        <v>0</v>
      </c>
      <c r="AG104" s="9">
        <f>Z104+AA104+AB104+AC104+AD104+AE104+AF104</f>
        <v>1454110.34</v>
      </c>
      <c r="AH104" s="52">
        <v>0</v>
      </c>
      <c r="AI104" s="52">
        <v>0</v>
      </c>
      <c r="AJ104" s="52">
        <v>0</v>
      </c>
      <c r="AK104" s="52">
        <v>0</v>
      </c>
      <c r="AL104" s="52">
        <v>0</v>
      </c>
      <c r="AM104" s="52">
        <v>0</v>
      </c>
      <c r="AN104" s="52">
        <v>1948736.29</v>
      </c>
      <c r="AO104" s="52">
        <v>0</v>
      </c>
      <c r="AP104" s="52">
        <v>0</v>
      </c>
      <c r="AQ104" s="52">
        <v>0</v>
      </c>
      <c r="AR104" s="52">
        <v>0</v>
      </c>
      <c r="AS104" s="52">
        <v>0</v>
      </c>
      <c r="AT104" s="9">
        <f>AH104+AI104+AJ104+AK104+AL104+AM104+AN104+AO104+AP104+AQ104+AR104+AS104</f>
        <v>1948736.29</v>
      </c>
      <c r="AU104" s="52">
        <v>0</v>
      </c>
      <c r="AV104" s="52">
        <v>0</v>
      </c>
      <c r="AW104" s="52">
        <v>0</v>
      </c>
      <c r="AX104" s="52">
        <v>0</v>
      </c>
      <c r="AY104" s="52">
        <v>0</v>
      </c>
      <c r="AZ104" s="52">
        <v>0</v>
      </c>
      <c r="BA104" s="52">
        <v>0</v>
      </c>
      <c r="BB104" s="52">
        <v>0</v>
      </c>
      <c r="BC104" s="52">
        <v>0</v>
      </c>
      <c r="BD104" s="52">
        <v>0</v>
      </c>
      <c r="BE104" s="9">
        <f>AU104+AV104+AW104+AX104+AY104+AZ104+BA104+BB104+BC104+BD104</f>
        <v>0</v>
      </c>
    </row>
    <row r="105" spans="1:57" ht="33" x14ac:dyDescent="0.25">
      <c r="A105" s="13"/>
      <c r="B105" s="37" t="s">
        <v>434</v>
      </c>
      <c r="C105" s="38" t="s">
        <v>435</v>
      </c>
      <c r="D105" s="54" t="s">
        <v>436</v>
      </c>
      <c r="E105" s="52">
        <v>0</v>
      </c>
      <c r="F105" s="52">
        <v>0</v>
      </c>
      <c r="G105" s="52">
        <v>0</v>
      </c>
      <c r="H105" s="52">
        <v>0</v>
      </c>
      <c r="I105" s="52">
        <v>0</v>
      </c>
      <c r="J105" s="52">
        <v>0</v>
      </c>
      <c r="K105" s="9">
        <f>F105+G105+H105+I105+J105</f>
        <v>0</v>
      </c>
      <c r="L105" s="52">
        <v>0</v>
      </c>
      <c r="M105" s="52">
        <v>0</v>
      </c>
      <c r="N105" s="52">
        <v>0</v>
      </c>
      <c r="O105" s="9">
        <f>K105+L105+M105+N105</f>
        <v>0</v>
      </c>
      <c r="P105" s="9">
        <v>0</v>
      </c>
      <c r="Q105" s="52">
        <v>0</v>
      </c>
      <c r="R105" s="23">
        <v>0</v>
      </c>
      <c r="S105" s="9">
        <v>0</v>
      </c>
      <c r="T105" s="52">
        <v>0</v>
      </c>
      <c r="U105" s="23">
        <v>0</v>
      </c>
      <c r="V105" s="52">
        <v>0</v>
      </c>
      <c r="W105" s="52">
        <v>0</v>
      </c>
      <c r="X105" s="52">
        <v>0</v>
      </c>
      <c r="Y105" s="52">
        <v>0</v>
      </c>
      <c r="Z105" s="52">
        <v>0</v>
      </c>
      <c r="AA105" s="52">
        <v>0</v>
      </c>
      <c r="AB105" s="52">
        <v>0</v>
      </c>
      <c r="AC105" s="52">
        <v>0</v>
      </c>
      <c r="AD105" s="52">
        <v>0</v>
      </c>
      <c r="AE105" s="52">
        <v>0</v>
      </c>
      <c r="AF105" s="52">
        <v>0</v>
      </c>
      <c r="AG105" s="9">
        <f>Z105+AA105+AB105+AC105+AD105+AE105+AF105</f>
        <v>0</v>
      </c>
      <c r="AH105" s="52">
        <v>0</v>
      </c>
      <c r="AI105" s="52">
        <v>0</v>
      </c>
      <c r="AJ105" s="52">
        <v>0</v>
      </c>
      <c r="AK105" s="52">
        <v>0</v>
      </c>
      <c r="AL105" s="52">
        <v>0</v>
      </c>
      <c r="AM105" s="52">
        <v>0</v>
      </c>
      <c r="AN105" s="52">
        <v>0</v>
      </c>
      <c r="AO105" s="52">
        <v>0</v>
      </c>
      <c r="AP105" s="52">
        <v>0</v>
      </c>
      <c r="AQ105" s="52">
        <v>0</v>
      </c>
      <c r="AR105" s="52">
        <v>0</v>
      </c>
      <c r="AS105" s="52">
        <v>0</v>
      </c>
      <c r="AT105" s="9">
        <f>AH105+AI105+AJ105+AK105+AL105+AM105+AN105+AO105+AP105+AQ105+AR105+AS105</f>
        <v>0</v>
      </c>
      <c r="AU105" s="52">
        <v>0</v>
      </c>
      <c r="AV105" s="52">
        <v>0</v>
      </c>
      <c r="AW105" s="52">
        <v>0</v>
      </c>
      <c r="AX105" s="52">
        <v>0</v>
      </c>
      <c r="AY105" s="52">
        <v>0</v>
      </c>
      <c r="AZ105" s="52">
        <v>0</v>
      </c>
      <c r="BA105" s="52">
        <v>0</v>
      </c>
      <c r="BB105" s="52">
        <v>0</v>
      </c>
      <c r="BC105" s="52">
        <v>0</v>
      </c>
      <c r="BD105" s="52">
        <v>0</v>
      </c>
      <c r="BE105" s="9">
        <f>AU105+AV105+AW105+AX105+AY105+AZ105+BA105+BB105+BC105+BD105</f>
        <v>0</v>
      </c>
    </row>
    <row r="106" spans="1:57" ht="75" x14ac:dyDescent="0.25">
      <c r="A106" s="13"/>
      <c r="B106" s="37" t="s">
        <v>437</v>
      </c>
      <c r="C106" s="38" t="s">
        <v>438</v>
      </c>
      <c r="D106" s="54" t="s">
        <v>439</v>
      </c>
      <c r="E106" s="52">
        <v>4420000</v>
      </c>
      <c r="F106" s="52">
        <v>1814118.55</v>
      </c>
      <c r="G106" s="52">
        <v>2166792.5699999998</v>
      </c>
      <c r="H106" s="52">
        <v>0</v>
      </c>
      <c r="I106" s="52">
        <v>0</v>
      </c>
      <c r="J106" s="52">
        <v>0</v>
      </c>
      <c r="K106" s="9">
        <f>F106+G106+H106+I106+J106</f>
        <v>3980911.12</v>
      </c>
      <c r="L106" s="52">
        <v>439088.88</v>
      </c>
      <c r="M106" s="52">
        <v>0</v>
      </c>
      <c r="N106" s="52">
        <v>0</v>
      </c>
      <c r="O106" s="9">
        <f>K106+L106+M106+N106</f>
        <v>4420000</v>
      </c>
      <c r="P106" s="9">
        <v>3980911.12</v>
      </c>
      <c r="Q106" s="52">
        <v>0</v>
      </c>
      <c r="R106" s="23">
        <v>3980911.12</v>
      </c>
      <c r="S106" s="9">
        <v>439088.88</v>
      </c>
      <c r="T106" s="52">
        <v>0</v>
      </c>
      <c r="U106" s="23">
        <v>439088.88</v>
      </c>
      <c r="V106" s="52">
        <v>1814118.55</v>
      </c>
      <c r="W106" s="52">
        <v>2166792.5699999998</v>
      </c>
      <c r="X106" s="52">
        <v>0</v>
      </c>
      <c r="Y106" s="52">
        <v>0</v>
      </c>
      <c r="Z106" s="52">
        <v>325418.5</v>
      </c>
      <c r="AA106" s="52">
        <v>1476329</v>
      </c>
      <c r="AB106" s="52">
        <v>11382.92</v>
      </c>
      <c r="AC106" s="52">
        <v>988.13</v>
      </c>
      <c r="AD106" s="52">
        <v>0</v>
      </c>
      <c r="AE106" s="52">
        <v>0</v>
      </c>
      <c r="AF106" s="52">
        <v>0</v>
      </c>
      <c r="AG106" s="9">
        <f>Z106+AA106+AB106+AC106+AD106+AE106+AF106</f>
        <v>1814118.5499999998</v>
      </c>
      <c r="AH106" s="52">
        <v>0</v>
      </c>
      <c r="AI106" s="52">
        <v>0</v>
      </c>
      <c r="AJ106" s="52">
        <v>0</v>
      </c>
      <c r="AK106" s="52">
        <v>0</v>
      </c>
      <c r="AL106" s="52">
        <v>0</v>
      </c>
      <c r="AM106" s="52">
        <v>0</v>
      </c>
      <c r="AN106" s="52">
        <v>2166792.5699999998</v>
      </c>
      <c r="AO106" s="52">
        <v>0</v>
      </c>
      <c r="AP106" s="52">
        <v>0</v>
      </c>
      <c r="AQ106" s="52">
        <v>0</v>
      </c>
      <c r="AR106" s="52">
        <v>0</v>
      </c>
      <c r="AS106" s="52">
        <v>0</v>
      </c>
      <c r="AT106" s="9">
        <f>AH106+AI106+AJ106+AK106+AL106+AM106+AN106+AO106+AP106+AQ106+AR106+AS106</f>
        <v>2166792.5699999998</v>
      </c>
      <c r="AU106" s="52">
        <v>0</v>
      </c>
      <c r="AV106" s="52">
        <v>0</v>
      </c>
      <c r="AW106" s="52">
        <v>0</v>
      </c>
      <c r="AX106" s="52">
        <v>0</v>
      </c>
      <c r="AY106" s="52">
        <v>0</v>
      </c>
      <c r="AZ106" s="52">
        <v>0</v>
      </c>
      <c r="BA106" s="52">
        <v>0</v>
      </c>
      <c r="BB106" s="52">
        <v>0</v>
      </c>
      <c r="BC106" s="52">
        <v>0</v>
      </c>
      <c r="BD106" s="52">
        <v>0</v>
      </c>
      <c r="BE106" s="9">
        <f>AU106+AV106+AW106+AX106+AY106+AZ106+BA106+BB106+BC106+BD106</f>
        <v>0</v>
      </c>
    </row>
    <row r="107" spans="1:57" ht="75" x14ac:dyDescent="0.25">
      <c r="A107" s="13"/>
      <c r="B107" s="37" t="s">
        <v>440</v>
      </c>
      <c r="C107" s="38" t="s">
        <v>441</v>
      </c>
      <c r="D107" s="54" t="s">
        <v>442</v>
      </c>
      <c r="E107" s="52">
        <v>347649.64</v>
      </c>
      <c r="F107" s="52">
        <v>142687.25</v>
      </c>
      <c r="G107" s="52">
        <v>170426.4</v>
      </c>
      <c r="H107" s="52">
        <v>0</v>
      </c>
      <c r="I107" s="52">
        <v>0</v>
      </c>
      <c r="J107" s="52">
        <v>0</v>
      </c>
      <c r="K107" s="9">
        <f>F107+G107+H107+I107+J107</f>
        <v>313113.65000000002</v>
      </c>
      <c r="L107" s="52">
        <v>34535.99</v>
      </c>
      <c r="M107" s="52">
        <v>0</v>
      </c>
      <c r="N107" s="52">
        <v>0</v>
      </c>
      <c r="O107" s="9">
        <f>K107+L107+M107+N107</f>
        <v>347649.64</v>
      </c>
      <c r="P107" s="9">
        <v>313113.65000000002</v>
      </c>
      <c r="Q107" s="52">
        <v>0</v>
      </c>
      <c r="R107" s="23">
        <v>313113.65000000002</v>
      </c>
      <c r="S107" s="9">
        <v>34535.99</v>
      </c>
      <c r="T107" s="52">
        <v>0</v>
      </c>
      <c r="U107" s="23">
        <v>34535.99</v>
      </c>
      <c r="V107" s="52">
        <v>142687.25</v>
      </c>
      <c r="W107" s="52">
        <v>170426.4</v>
      </c>
      <c r="X107" s="52">
        <v>0</v>
      </c>
      <c r="Y107" s="52">
        <v>0</v>
      </c>
      <c r="Z107" s="52">
        <v>25595.39</v>
      </c>
      <c r="AA107" s="52">
        <v>116118.83</v>
      </c>
      <c r="AB107" s="52">
        <v>895.31</v>
      </c>
      <c r="AC107" s="52">
        <v>77.72</v>
      </c>
      <c r="AD107" s="52">
        <v>0</v>
      </c>
      <c r="AE107" s="52">
        <v>0</v>
      </c>
      <c r="AF107" s="52">
        <v>0</v>
      </c>
      <c r="AG107" s="9">
        <f>Z107+AA107+AB107+AC107+AD107+AE107+AF107</f>
        <v>142687.25</v>
      </c>
      <c r="AH107" s="52">
        <v>0</v>
      </c>
      <c r="AI107" s="52">
        <v>0</v>
      </c>
      <c r="AJ107" s="52">
        <v>0</v>
      </c>
      <c r="AK107" s="52">
        <v>0</v>
      </c>
      <c r="AL107" s="52">
        <v>0</v>
      </c>
      <c r="AM107" s="52">
        <v>0</v>
      </c>
      <c r="AN107" s="52">
        <v>170426.4</v>
      </c>
      <c r="AO107" s="52">
        <v>0</v>
      </c>
      <c r="AP107" s="52">
        <v>0</v>
      </c>
      <c r="AQ107" s="52">
        <v>0</v>
      </c>
      <c r="AR107" s="52">
        <v>0</v>
      </c>
      <c r="AS107" s="52">
        <v>0</v>
      </c>
      <c r="AT107" s="9">
        <f>AH107+AI107+AJ107+AK107+AL107+AM107+AN107+AO107+AP107+AQ107+AR107+AS107</f>
        <v>170426.4</v>
      </c>
      <c r="AU107" s="52">
        <v>0</v>
      </c>
      <c r="AV107" s="52">
        <v>0</v>
      </c>
      <c r="AW107" s="52">
        <v>0</v>
      </c>
      <c r="AX107" s="52">
        <v>0</v>
      </c>
      <c r="AY107" s="52">
        <v>0</v>
      </c>
      <c r="AZ107" s="52">
        <v>0</v>
      </c>
      <c r="BA107" s="52">
        <v>0</v>
      </c>
      <c r="BB107" s="52">
        <v>0</v>
      </c>
      <c r="BC107" s="52">
        <v>0</v>
      </c>
      <c r="BD107" s="52">
        <v>0</v>
      </c>
      <c r="BE107" s="9">
        <f>AU107+AV107+AW107+AX107+AY107+AZ107+BA107+BB107+BC107+BD107</f>
        <v>0</v>
      </c>
    </row>
    <row r="108" spans="1:57" ht="85.5" x14ac:dyDescent="0.25">
      <c r="A108" s="13"/>
      <c r="B108" s="28" t="s">
        <v>182</v>
      </c>
      <c r="C108" s="22" t="s">
        <v>443</v>
      </c>
      <c r="D108" s="53" t="s">
        <v>444</v>
      </c>
      <c r="E108" s="23">
        <f>E99+E100+E101+E102+E103+E104+E105+E106+E107</f>
        <v>41553085.420000002</v>
      </c>
      <c r="F108" s="9">
        <v>10089540.09</v>
      </c>
      <c r="G108" s="9">
        <v>10658574.34</v>
      </c>
      <c r="H108" s="9">
        <v>514723.24</v>
      </c>
      <c r="I108" s="9">
        <v>0</v>
      </c>
      <c r="J108" s="9">
        <v>6018260.3899999997</v>
      </c>
      <c r="K108" s="9">
        <f>F108+G108+H108+I108+J108</f>
        <v>27281098.059999999</v>
      </c>
      <c r="L108" s="9">
        <v>10600979.869999999</v>
      </c>
      <c r="M108" s="9">
        <v>3671007.49</v>
      </c>
      <c r="N108" s="9">
        <v>0</v>
      </c>
      <c r="O108" s="9">
        <f>K108+L108+M108+N108</f>
        <v>41553085.420000002</v>
      </c>
      <c r="P108" s="9">
        <v>27281098.059999999</v>
      </c>
      <c r="Q108" s="9">
        <v>2823079.97</v>
      </c>
      <c r="R108" s="23">
        <v>30104178.030000001</v>
      </c>
      <c r="S108" s="9">
        <v>10600979.869999999</v>
      </c>
      <c r="T108" s="9">
        <v>847927.52</v>
      </c>
      <c r="U108" s="23">
        <v>11448907.390000001</v>
      </c>
      <c r="V108" s="9">
        <v>20070580.920000002</v>
      </c>
      <c r="W108" s="9">
        <v>10033597.109999999</v>
      </c>
      <c r="X108" s="9">
        <v>0</v>
      </c>
      <c r="Y108" s="9">
        <v>0</v>
      </c>
      <c r="Z108" s="9">
        <v>3600281.95</v>
      </c>
      <c r="AA108" s="9">
        <v>16350811.74</v>
      </c>
      <c r="AB108" s="9">
        <v>110122.22</v>
      </c>
      <c r="AC108" s="9">
        <v>9365.01</v>
      </c>
      <c r="AD108" s="9">
        <v>0</v>
      </c>
      <c r="AE108" s="9">
        <v>0</v>
      </c>
      <c r="AF108" s="9">
        <v>0</v>
      </c>
      <c r="AG108" s="9">
        <f>Z108+AA108+AB108+AC108+AD108+AE108+AF108</f>
        <v>20070580.920000002</v>
      </c>
      <c r="AH108" s="9">
        <v>0</v>
      </c>
      <c r="AI108" s="9">
        <v>0</v>
      </c>
      <c r="AJ108" s="9">
        <v>0</v>
      </c>
      <c r="AK108" s="9">
        <v>0</v>
      </c>
      <c r="AL108" s="9">
        <v>0</v>
      </c>
      <c r="AM108" s="9">
        <v>0</v>
      </c>
      <c r="AN108" s="9">
        <v>10033597.109999999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9">
        <f>AH108+AI108+AJ108+AK108+AL108+AM108+AN108+AO108+AP108+AQ108+AR108+AS108</f>
        <v>10033597.109999999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9">
        <v>0</v>
      </c>
      <c r="BB108" s="9">
        <v>0</v>
      </c>
      <c r="BC108" s="9">
        <v>0</v>
      </c>
      <c r="BD108" s="9">
        <v>0</v>
      </c>
      <c r="BE108" s="9">
        <f>AU108+AV108+AW108+AX108+AY108+AZ108+BA108+BB108+BC108+BD108</f>
        <v>0</v>
      </c>
    </row>
    <row r="109" spans="1:57" ht="33" x14ac:dyDescent="0.25">
      <c r="A109" s="36" t="s">
        <v>445</v>
      </c>
      <c r="B109" s="37" t="s">
        <v>446</v>
      </c>
      <c r="C109" s="38" t="s">
        <v>447</v>
      </c>
      <c r="D109" s="54" t="s">
        <v>448</v>
      </c>
      <c r="E109" s="52">
        <v>2782182.31</v>
      </c>
      <c r="F109" s="52">
        <v>0</v>
      </c>
      <c r="G109" s="52">
        <v>0</v>
      </c>
      <c r="H109" s="52">
        <v>0</v>
      </c>
      <c r="I109" s="52">
        <v>0</v>
      </c>
      <c r="J109" s="52">
        <v>2531973.14</v>
      </c>
      <c r="K109" s="9">
        <f>F109+G109+H109+I109+J109</f>
        <v>2531973.14</v>
      </c>
      <c r="L109" s="52">
        <v>250209.17</v>
      </c>
      <c r="M109" s="52">
        <v>0</v>
      </c>
      <c r="N109" s="52">
        <v>0</v>
      </c>
      <c r="O109" s="9">
        <f>K109+L109+M109+N109</f>
        <v>2782182.31</v>
      </c>
      <c r="P109" s="9">
        <v>2531973.14</v>
      </c>
      <c r="Q109" s="52">
        <v>0</v>
      </c>
      <c r="R109" s="23">
        <v>2531973.14</v>
      </c>
      <c r="S109" s="9">
        <v>250209.17</v>
      </c>
      <c r="T109" s="52">
        <v>0</v>
      </c>
      <c r="U109" s="23">
        <v>250209.17</v>
      </c>
      <c r="V109" s="52">
        <v>1787240.58</v>
      </c>
      <c r="W109" s="52">
        <v>744732.56</v>
      </c>
      <c r="X109" s="52">
        <v>0</v>
      </c>
      <c r="Y109" s="52">
        <v>0</v>
      </c>
      <c r="Z109" s="52">
        <v>216643.7</v>
      </c>
      <c r="AA109" s="52">
        <v>1548149.11</v>
      </c>
      <c r="AB109" s="52">
        <v>20427.03</v>
      </c>
      <c r="AC109" s="52">
        <v>2020.74</v>
      </c>
      <c r="AD109" s="52">
        <v>0</v>
      </c>
      <c r="AE109" s="52">
        <v>0</v>
      </c>
      <c r="AF109" s="52">
        <v>0</v>
      </c>
      <c r="AG109" s="9">
        <f>Z109+AA109+AB109+AC109+AD109+AE109+AF109</f>
        <v>1787240.58</v>
      </c>
      <c r="AH109" s="52">
        <v>0</v>
      </c>
      <c r="AI109" s="52">
        <v>0</v>
      </c>
      <c r="AJ109" s="52">
        <v>0</v>
      </c>
      <c r="AK109" s="52">
        <v>0</v>
      </c>
      <c r="AL109" s="52">
        <v>0</v>
      </c>
      <c r="AM109" s="52">
        <v>0</v>
      </c>
      <c r="AN109" s="52">
        <v>744732.56</v>
      </c>
      <c r="AO109" s="52">
        <v>0</v>
      </c>
      <c r="AP109" s="52">
        <v>0</v>
      </c>
      <c r="AQ109" s="52">
        <v>0</v>
      </c>
      <c r="AR109" s="52">
        <v>0</v>
      </c>
      <c r="AS109" s="52">
        <v>0</v>
      </c>
      <c r="AT109" s="9">
        <f>AH109+AI109+AJ109+AK109+AL109+AM109+AN109+AO109+AP109+AQ109+AR109+AS109</f>
        <v>744732.56</v>
      </c>
      <c r="AU109" s="52">
        <v>0</v>
      </c>
      <c r="AV109" s="52">
        <v>0</v>
      </c>
      <c r="AW109" s="52">
        <v>0</v>
      </c>
      <c r="AX109" s="52">
        <v>0</v>
      </c>
      <c r="AY109" s="52">
        <v>0</v>
      </c>
      <c r="AZ109" s="52">
        <v>0</v>
      </c>
      <c r="BA109" s="52">
        <v>0</v>
      </c>
      <c r="BB109" s="52">
        <v>0</v>
      </c>
      <c r="BC109" s="52">
        <v>0</v>
      </c>
      <c r="BD109" s="52">
        <v>0</v>
      </c>
      <c r="BE109" s="9">
        <f>AU109+AV109+AW109+AX109+AY109+AZ109+BA109+BB109+BC109+BD109</f>
        <v>0</v>
      </c>
    </row>
    <row r="110" spans="1:57" ht="33" x14ac:dyDescent="0.25">
      <c r="A110" s="13"/>
      <c r="B110" s="37" t="s">
        <v>449</v>
      </c>
      <c r="C110" s="38" t="s">
        <v>450</v>
      </c>
      <c r="D110" s="54" t="s">
        <v>451</v>
      </c>
      <c r="E110" s="52">
        <v>6177476.04</v>
      </c>
      <c r="F110" s="52">
        <v>0</v>
      </c>
      <c r="G110" s="52">
        <v>0</v>
      </c>
      <c r="H110" s="52">
        <v>0</v>
      </c>
      <c r="I110" s="52">
        <v>0</v>
      </c>
      <c r="J110" s="52">
        <v>3601418.97</v>
      </c>
      <c r="K110" s="9">
        <f>F110+G110+H110+I110+J110</f>
        <v>3601418.97</v>
      </c>
      <c r="L110" s="52">
        <v>2381946.09</v>
      </c>
      <c r="M110" s="52">
        <v>194110.98</v>
      </c>
      <c r="N110" s="52">
        <v>0</v>
      </c>
      <c r="O110" s="9">
        <f>K110+L110+M110+N110</f>
        <v>6177476.040000001</v>
      </c>
      <c r="P110" s="9">
        <v>3601418.97</v>
      </c>
      <c r="Q110" s="52">
        <v>149275.32</v>
      </c>
      <c r="R110" s="23">
        <v>3750694.29</v>
      </c>
      <c r="S110" s="9">
        <v>2381946.09</v>
      </c>
      <c r="T110" s="52">
        <v>44835.66</v>
      </c>
      <c r="U110" s="23">
        <v>2426781.75</v>
      </c>
      <c r="V110" s="52">
        <v>2647497.69</v>
      </c>
      <c r="W110" s="52">
        <v>1103196.6000000001</v>
      </c>
      <c r="X110" s="52">
        <v>0</v>
      </c>
      <c r="Y110" s="52">
        <v>0</v>
      </c>
      <c r="Z110" s="52">
        <v>320921.37</v>
      </c>
      <c r="AA110" s="52">
        <v>2288478.09</v>
      </c>
      <c r="AB110" s="52">
        <v>34134.57</v>
      </c>
      <c r="AC110" s="52">
        <v>3963.66</v>
      </c>
      <c r="AD110" s="52">
        <v>0</v>
      </c>
      <c r="AE110" s="52">
        <v>0</v>
      </c>
      <c r="AF110" s="52">
        <v>0</v>
      </c>
      <c r="AG110" s="9">
        <f>Z110+AA110+AB110+AC110+AD110+AE110+AF110</f>
        <v>2647497.69</v>
      </c>
      <c r="AH110" s="52">
        <v>0</v>
      </c>
      <c r="AI110" s="52">
        <v>0</v>
      </c>
      <c r="AJ110" s="52">
        <v>0</v>
      </c>
      <c r="AK110" s="52">
        <v>0</v>
      </c>
      <c r="AL110" s="52">
        <v>0</v>
      </c>
      <c r="AM110" s="52">
        <v>0</v>
      </c>
      <c r="AN110" s="52">
        <v>1103196.6000000001</v>
      </c>
      <c r="AO110" s="52">
        <v>0</v>
      </c>
      <c r="AP110" s="52">
        <v>0</v>
      </c>
      <c r="AQ110" s="52">
        <v>0</v>
      </c>
      <c r="AR110" s="52">
        <v>0</v>
      </c>
      <c r="AS110" s="52">
        <v>0</v>
      </c>
      <c r="AT110" s="9">
        <f>AH110+AI110+AJ110+AK110+AL110+AM110+AN110+AO110+AP110+AQ110+AR110+AS110</f>
        <v>1103196.6000000001</v>
      </c>
      <c r="AU110" s="52">
        <v>0</v>
      </c>
      <c r="AV110" s="52">
        <v>0</v>
      </c>
      <c r="AW110" s="52">
        <v>0</v>
      </c>
      <c r="AX110" s="52">
        <v>0</v>
      </c>
      <c r="AY110" s="52">
        <v>0</v>
      </c>
      <c r="AZ110" s="52">
        <v>0</v>
      </c>
      <c r="BA110" s="52">
        <v>0</v>
      </c>
      <c r="BB110" s="52">
        <v>0</v>
      </c>
      <c r="BC110" s="52">
        <v>0</v>
      </c>
      <c r="BD110" s="52">
        <v>0</v>
      </c>
      <c r="BE110" s="9">
        <f>AU110+AV110+AW110+AX110+AY110+AZ110+BA110+BB110+BC110+BD110</f>
        <v>0</v>
      </c>
    </row>
    <row r="111" spans="1:57" ht="54" x14ac:dyDescent="0.25">
      <c r="A111" s="13"/>
      <c r="B111" s="37" t="s">
        <v>452</v>
      </c>
      <c r="C111" s="38" t="s">
        <v>453</v>
      </c>
      <c r="D111" s="54" t="s">
        <v>454</v>
      </c>
      <c r="E111" s="52">
        <v>6558247.8200000003</v>
      </c>
      <c r="F111" s="52">
        <v>0</v>
      </c>
      <c r="G111" s="52">
        <v>6570.27</v>
      </c>
      <c r="H111" s="52">
        <v>0</v>
      </c>
      <c r="I111" s="52">
        <v>0</v>
      </c>
      <c r="J111" s="52">
        <v>5072159.7300000004</v>
      </c>
      <c r="K111" s="9">
        <f>F111+G111+H111+I111+J111</f>
        <v>5078730</v>
      </c>
      <c r="L111" s="52">
        <v>1479517.82</v>
      </c>
      <c r="M111" s="52">
        <v>0</v>
      </c>
      <c r="N111" s="52">
        <v>0</v>
      </c>
      <c r="O111" s="9">
        <f>K111+L111+M111+N111</f>
        <v>6558247.8200000003</v>
      </c>
      <c r="P111" s="9">
        <v>5078730</v>
      </c>
      <c r="Q111" s="52">
        <v>0</v>
      </c>
      <c r="R111" s="23">
        <v>5078730</v>
      </c>
      <c r="S111" s="9">
        <v>1479517.82</v>
      </c>
      <c r="T111" s="52">
        <v>0</v>
      </c>
      <c r="U111" s="23">
        <v>1479517.82</v>
      </c>
      <c r="V111" s="52">
        <v>3580278.77</v>
      </c>
      <c r="W111" s="52">
        <v>1498451.23</v>
      </c>
      <c r="X111" s="52">
        <v>0</v>
      </c>
      <c r="Y111" s="52">
        <v>0</v>
      </c>
      <c r="Z111" s="52">
        <v>433990.17</v>
      </c>
      <c r="AA111" s="52">
        <v>3105263.53</v>
      </c>
      <c r="AB111" s="52">
        <v>37148.559999999998</v>
      </c>
      <c r="AC111" s="52">
        <v>3876.51</v>
      </c>
      <c r="AD111" s="52">
        <v>0</v>
      </c>
      <c r="AE111" s="52">
        <v>0</v>
      </c>
      <c r="AF111" s="52">
        <v>0</v>
      </c>
      <c r="AG111" s="9">
        <f>Z111+AA111+AB111+AC111+AD111+AE111+AF111</f>
        <v>3580278.7699999996</v>
      </c>
      <c r="AH111" s="52">
        <v>0</v>
      </c>
      <c r="AI111" s="52">
        <v>0</v>
      </c>
      <c r="AJ111" s="52">
        <v>0</v>
      </c>
      <c r="AK111" s="52">
        <v>0</v>
      </c>
      <c r="AL111" s="52">
        <v>0</v>
      </c>
      <c r="AM111" s="52">
        <v>0</v>
      </c>
      <c r="AN111" s="52">
        <v>1498451.23</v>
      </c>
      <c r="AO111" s="52">
        <v>0</v>
      </c>
      <c r="AP111" s="52">
        <v>0</v>
      </c>
      <c r="AQ111" s="52">
        <v>0</v>
      </c>
      <c r="AR111" s="52">
        <v>0</v>
      </c>
      <c r="AS111" s="52">
        <v>0</v>
      </c>
      <c r="AT111" s="9">
        <f>AH111+AI111+AJ111+AK111+AL111+AM111+AN111+AO111+AP111+AQ111+AR111+AS111</f>
        <v>1498451.23</v>
      </c>
      <c r="AU111" s="52">
        <v>0</v>
      </c>
      <c r="AV111" s="52">
        <v>0</v>
      </c>
      <c r="AW111" s="52">
        <v>0</v>
      </c>
      <c r="AX111" s="52">
        <v>0</v>
      </c>
      <c r="AY111" s="52">
        <v>0</v>
      </c>
      <c r="AZ111" s="52">
        <v>0</v>
      </c>
      <c r="BA111" s="52">
        <v>0</v>
      </c>
      <c r="BB111" s="52">
        <v>0</v>
      </c>
      <c r="BC111" s="52">
        <v>0</v>
      </c>
      <c r="BD111" s="52">
        <v>0</v>
      </c>
      <c r="BE111" s="9">
        <f>AU111+AV111+AW111+AX111+AY111+AZ111+BA111+BB111+BC111+BD111</f>
        <v>0</v>
      </c>
    </row>
    <row r="112" spans="1:57" ht="43.5" x14ac:dyDescent="0.25">
      <c r="A112" s="13"/>
      <c r="B112" s="37" t="s">
        <v>455</v>
      </c>
      <c r="C112" s="38" t="s">
        <v>456</v>
      </c>
      <c r="D112" s="54" t="s">
        <v>457</v>
      </c>
      <c r="E112" s="52">
        <v>5674148.0800000001</v>
      </c>
      <c r="F112" s="52">
        <v>2036.26</v>
      </c>
      <c r="G112" s="52">
        <v>42381.33</v>
      </c>
      <c r="H112" s="52">
        <v>107714.46</v>
      </c>
      <c r="I112" s="52">
        <v>0</v>
      </c>
      <c r="J112" s="52">
        <v>1852725.7</v>
      </c>
      <c r="K112" s="9">
        <f>F112+G112+H112+I112+J112</f>
        <v>2004857.75</v>
      </c>
      <c r="L112" s="52">
        <v>590994.56999999995</v>
      </c>
      <c r="M112" s="52">
        <v>3078295.76</v>
      </c>
      <c r="N112" s="52">
        <v>0</v>
      </c>
      <c r="O112" s="9">
        <f>K112+L112+M112+N112</f>
        <v>5674148.0800000001</v>
      </c>
      <c r="P112" s="9">
        <v>2004857.75</v>
      </c>
      <c r="Q112" s="52">
        <v>2367272.5099999998</v>
      </c>
      <c r="R112" s="23">
        <v>4372130.26</v>
      </c>
      <c r="S112" s="9">
        <v>590994.56999999995</v>
      </c>
      <c r="T112" s="52">
        <v>711023.25</v>
      </c>
      <c r="U112" s="23">
        <v>1302017.82</v>
      </c>
      <c r="V112" s="52">
        <v>3060253.98</v>
      </c>
      <c r="W112" s="52">
        <v>1311876.28</v>
      </c>
      <c r="X112" s="52">
        <v>0</v>
      </c>
      <c r="Y112" s="52">
        <v>0</v>
      </c>
      <c r="Z112" s="52">
        <v>370954.39</v>
      </c>
      <c r="AA112" s="52">
        <v>2651556.29</v>
      </c>
      <c r="AB112" s="52">
        <v>34770.699999999997</v>
      </c>
      <c r="AC112" s="52">
        <v>2972.6</v>
      </c>
      <c r="AD112" s="52">
        <v>0</v>
      </c>
      <c r="AE112" s="52">
        <v>0</v>
      </c>
      <c r="AF112" s="52">
        <v>0</v>
      </c>
      <c r="AG112" s="9">
        <f>Z112+AA112+AB112+AC112+AD112+AE112+AF112</f>
        <v>3060253.9800000004</v>
      </c>
      <c r="AH112" s="52">
        <v>0</v>
      </c>
      <c r="AI112" s="52">
        <v>0</v>
      </c>
      <c r="AJ112" s="52">
        <v>0</v>
      </c>
      <c r="AK112" s="52">
        <v>0</v>
      </c>
      <c r="AL112" s="52">
        <v>0</v>
      </c>
      <c r="AM112" s="52">
        <v>0</v>
      </c>
      <c r="AN112" s="52">
        <v>1311876.28</v>
      </c>
      <c r="AO112" s="52">
        <v>0</v>
      </c>
      <c r="AP112" s="52">
        <v>0</v>
      </c>
      <c r="AQ112" s="52">
        <v>0</v>
      </c>
      <c r="AR112" s="52">
        <v>0</v>
      </c>
      <c r="AS112" s="52">
        <v>0</v>
      </c>
      <c r="AT112" s="9">
        <f>AH112+AI112+AJ112+AK112+AL112+AM112+AN112+AO112+AP112+AQ112+AR112+AS112</f>
        <v>1311876.28</v>
      </c>
      <c r="AU112" s="52">
        <v>0</v>
      </c>
      <c r="AV112" s="52">
        <v>0</v>
      </c>
      <c r="AW112" s="52">
        <v>0</v>
      </c>
      <c r="AX112" s="52">
        <v>0</v>
      </c>
      <c r="AY112" s="52">
        <v>0</v>
      </c>
      <c r="AZ112" s="52">
        <v>0</v>
      </c>
      <c r="BA112" s="52">
        <v>0</v>
      </c>
      <c r="BB112" s="52">
        <v>0</v>
      </c>
      <c r="BC112" s="52">
        <v>0</v>
      </c>
      <c r="BD112" s="52">
        <v>0</v>
      </c>
      <c r="BE112" s="9">
        <f>AU112+AV112+AW112+AX112+AY112+AZ112+BA112+BB112+BC112+BD112</f>
        <v>0</v>
      </c>
    </row>
    <row r="113" spans="1:57" ht="43.5" x14ac:dyDescent="0.25">
      <c r="A113" s="13"/>
      <c r="B113" s="37" t="s">
        <v>458</v>
      </c>
      <c r="C113" s="38" t="s">
        <v>459</v>
      </c>
      <c r="D113" s="54" t="s">
        <v>460</v>
      </c>
      <c r="E113" s="52">
        <v>2264366.7799999998</v>
      </c>
      <c r="F113" s="52">
        <v>0</v>
      </c>
      <c r="G113" s="52">
        <v>0</v>
      </c>
      <c r="H113" s="52">
        <v>0</v>
      </c>
      <c r="I113" s="52">
        <v>0</v>
      </c>
      <c r="J113" s="52">
        <v>0</v>
      </c>
      <c r="K113" s="9">
        <f>F113+G113+H113+I113+J113</f>
        <v>0</v>
      </c>
      <c r="L113" s="52">
        <v>85754.01</v>
      </c>
      <c r="M113" s="52">
        <v>2178612.77</v>
      </c>
      <c r="N113" s="52">
        <v>0</v>
      </c>
      <c r="O113" s="9">
        <f>K113+L113+M113+N113</f>
        <v>2264366.7799999998</v>
      </c>
      <c r="P113" s="9">
        <v>0</v>
      </c>
      <c r="Q113" s="52">
        <v>1675397.86</v>
      </c>
      <c r="R113" s="23">
        <v>1675397.86</v>
      </c>
      <c r="S113" s="9">
        <v>85754.01</v>
      </c>
      <c r="T113" s="52">
        <v>503214.91</v>
      </c>
      <c r="U113" s="23">
        <v>588968.92000000004</v>
      </c>
      <c r="V113" s="52">
        <v>1182610.8999999999</v>
      </c>
      <c r="W113" s="52">
        <v>492786.96</v>
      </c>
      <c r="X113" s="52">
        <v>0</v>
      </c>
      <c r="Y113" s="52">
        <v>0</v>
      </c>
      <c r="Z113" s="52">
        <v>143352.38</v>
      </c>
      <c r="AA113" s="52">
        <v>1025167.57</v>
      </c>
      <c r="AB113" s="52">
        <v>12838.67</v>
      </c>
      <c r="AC113" s="52">
        <v>1252.28</v>
      </c>
      <c r="AD113" s="52">
        <v>0</v>
      </c>
      <c r="AE113" s="52">
        <v>0</v>
      </c>
      <c r="AF113" s="52">
        <v>0</v>
      </c>
      <c r="AG113" s="9">
        <f>Z113+AA113+AB113+AC113+AD113+AE113+AF113</f>
        <v>1182610.8999999999</v>
      </c>
      <c r="AH113" s="52">
        <v>0</v>
      </c>
      <c r="AI113" s="52">
        <v>0</v>
      </c>
      <c r="AJ113" s="52">
        <v>0</v>
      </c>
      <c r="AK113" s="52">
        <v>0</v>
      </c>
      <c r="AL113" s="52">
        <v>0</v>
      </c>
      <c r="AM113" s="52">
        <v>0</v>
      </c>
      <c r="AN113" s="52">
        <v>492786.96</v>
      </c>
      <c r="AO113" s="52">
        <v>0</v>
      </c>
      <c r="AP113" s="52">
        <v>0</v>
      </c>
      <c r="AQ113" s="52">
        <v>0</v>
      </c>
      <c r="AR113" s="52">
        <v>0</v>
      </c>
      <c r="AS113" s="52">
        <v>0</v>
      </c>
      <c r="AT113" s="9">
        <f>AH113+AI113+AJ113+AK113+AL113+AM113+AN113+AO113+AP113+AQ113+AR113+AS113</f>
        <v>492786.96</v>
      </c>
      <c r="AU113" s="52">
        <v>0</v>
      </c>
      <c r="AV113" s="52">
        <v>0</v>
      </c>
      <c r="AW113" s="52">
        <v>0</v>
      </c>
      <c r="AX113" s="52">
        <v>0</v>
      </c>
      <c r="AY113" s="52">
        <v>0</v>
      </c>
      <c r="AZ113" s="52">
        <v>0</v>
      </c>
      <c r="BA113" s="52">
        <v>0</v>
      </c>
      <c r="BB113" s="52">
        <v>0</v>
      </c>
      <c r="BC113" s="52">
        <v>0</v>
      </c>
      <c r="BD113" s="52">
        <v>0</v>
      </c>
      <c r="BE113" s="9">
        <f>AU113+AV113+AW113+AX113+AY113+AZ113+BA113+BB113+BC113+BD113</f>
        <v>0</v>
      </c>
    </row>
    <row r="114" spans="1:57" ht="43.5" x14ac:dyDescent="0.25">
      <c r="A114" s="13"/>
      <c r="B114" s="37" t="s">
        <v>461</v>
      </c>
      <c r="C114" s="38" t="s">
        <v>462</v>
      </c>
      <c r="D114" s="54" t="s">
        <v>463</v>
      </c>
      <c r="E114" s="52">
        <v>846414.15</v>
      </c>
      <c r="F114" s="52">
        <v>157924.92000000001</v>
      </c>
      <c r="G114" s="52">
        <v>0</v>
      </c>
      <c r="H114" s="52">
        <v>0</v>
      </c>
      <c r="I114" s="52">
        <v>0</v>
      </c>
      <c r="J114" s="52">
        <v>688489.23</v>
      </c>
      <c r="K114" s="9">
        <f>F114+G114+H114+I114+J114</f>
        <v>846414.15</v>
      </c>
      <c r="L114" s="52">
        <v>0</v>
      </c>
      <c r="M114" s="52">
        <v>0</v>
      </c>
      <c r="N114" s="52">
        <v>0</v>
      </c>
      <c r="O114" s="9">
        <f>K114+L114+M114+N114</f>
        <v>846414.15</v>
      </c>
      <c r="P114" s="9">
        <v>846414.15</v>
      </c>
      <c r="Q114" s="52">
        <v>0</v>
      </c>
      <c r="R114" s="23">
        <v>846414.15</v>
      </c>
      <c r="S114" s="9">
        <v>0</v>
      </c>
      <c r="T114" s="52">
        <v>0</v>
      </c>
      <c r="U114" s="23">
        <v>0</v>
      </c>
      <c r="V114" s="52">
        <v>643907.92000000004</v>
      </c>
      <c r="W114" s="52">
        <v>202506.23</v>
      </c>
      <c r="X114" s="52">
        <v>0</v>
      </c>
      <c r="Y114" s="52">
        <v>0</v>
      </c>
      <c r="Z114" s="52">
        <v>78052.5</v>
      </c>
      <c r="AA114" s="52">
        <v>556619.22</v>
      </c>
      <c r="AB114" s="52">
        <v>9060.86</v>
      </c>
      <c r="AC114" s="52">
        <v>175.34</v>
      </c>
      <c r="AD114" s="52">
        <v>0</v>
      </c>
      <c r="AE114" s="52">
        <v>0</v>
      </c>
      <c r="AF114" s="52">
        <v>0</v>
      </c>
      <c r="AG114" s="9">
        <f>Z114+AA114+AB114+AC114+AD114+AE114+AF114</f>
        <v>643907.91999999993</v>
      </c>
      <c r="AH114" s="52">
        <v>0</v>
      </c>
      <c r="AI114" s="52">
        <v>0</v>
      </c>
      <c r="AJ114" s="52">
        <v>0</v>
      </c>
      <c r="AK114" s="52">
        <v>0</v>
      </c>
      <c r="AL114" s="52">
        <v>0</v>
      </c>
      <c r="AM114" s="52">
        <v>0</v>
      </c>
      <c r="AN114" s="52">
        <v>202506.23</v>
      </c>
      <c r="AO114" s="52">
        <v>0</v>
      </c>
      <c r="AP114" s="52">
        <v>0</v>
      </c>
      <c r="AQ114" s="52">
        <v>0</v>
      </c>
      <c r="AR114" s="52">
        <v>0</v>
      </c>
      <c r="AS114" s="52">
        <v>0</v>
      </c>
      <c r="AT114" s="9">
        <f>AH114+AI114+AJ114+AK114+AL114+AM114+AN114+AO114+AP114+AQ114+AR114+AS114</f>
        <v>202506.23</v>
      </c>
      <c r="AU114" s="52">
        <v>0</v>
      </c>
      <c r="AV114" s="52">
        <v>0</v>
      </c>
      <c r="AW114" s="52">
        <v>0</v>
      </c>
      <c r="AX114" s="52">
        <v>0</v>
      </c>
      <c r="AY114" s="52">
        <v>0</v>
      </c>
      <c r="AZ114" s="52">
        <v>0</v>
      </c>
      <c r="BA114" s="52">
        <v>0</v>
      </c>
      <c r="BB114" s="52">
        <v>0</v>
      </c>
      <c r="BC114" s="52">
        <v>0</v>
      </c>
      <c r="BD114" s="52">
        <v>0</v>
      </c>
      <c r="BE114" s="9">
        <f>AU114+AV114+AW114+AX114+AY114+AZ114+BA114+BB114+BC114+BD114</f>
        <v>0</v>
      </c>
    </row>
    <row r="115" spans="1:57" ht="43.5" x14ac:dyDescent="0.25">
      <c r="A115" s="13"/>
      <c r="B115" s="37" t="s">
        <v>464</v>
      </c>
      <c r="C115" s="38" t="s">
        <v>465</v>
      </c>
      <c r="D115" s="54" t="s">
        <v>466</v>
      </c>
      <c r="E115" s="52">
        <v>903478.52</v>
      </c>
      <c r="F115" s="52">
        <v>399695.29</v>
      </c>
      <c r="G115" s="52">
        <v>0</v>
      </c>
      <c r="H115" s="52">
        <v>1145.24</v>
      </c>
      <c r="I115" s="52">
        <v>0</v>
      </c>
      <c r="J115" s="52">
        <v>412702.12</v>
      </c>
      <c r="K115" s="9">
        <f>F115+G115+H115+I115+J115</f>
        <v>813542.64999999991</v>
      </c>
      <c r="L115" s="52">
        <v>89935.87</v>
      </c>
      <c r="M115" s="52">
        <v>0</v>
      </c>
      <c r="N115" s="52">
        <v>0</v>
      </c>
      <c r="O115" s="9">
        <f>K115+L115+M115+N115</f>
        <v>903478.5199999999</v>
      </c>
      <c r="P115" s="9">
        <v>813542.65</v>
      </c>
      <c r="Q115" s="52">
        <v>0</v>
      </c>
      <c r="R115" s="23">
        <v>813542.65</v>
      </c>
      <c r="S115" s="9">
        <v>89935.87</v>
      </c>
      <c r="T115" s="52">
        <v>0</v>
      </c>
      <c r="U115" s="23">
        <v>89935.87</v>
      </c>
      <c r="V115" s="52">
        <v>691817.19</v>
      </c>
      <c r="W115" s="52">
        <v>121725.46</v>
      </c>
      <c r="X115" s="52">
        <v>0</v>
      </c>
      <c r="Y115" s="52">
        <v>0</v>
      </c>
      <c r="Z115" s="52">
        <v>83859.91</v>
      </c>
      <c r="AA115" s="52">
        <v>599666.53</v>
      </c>
      <c r="AB115" s="52">
        <v>7329.96</v>
      </c>
      <c r="AC115" s="52">
        <v>960.79</v>
      </c>
      <c r="AD115" s="52">
        <v>0</v>
      </c>
      <c r="AE115" s="52">
        <v>0</v>
      </c>
      <c r="AF115" s="52">
        <v>0</v>
      </c>
      <c r="AG115" s="9">
        <f>Z115+AA115+AB115+AC115+AD115+AE115+AF115</f>
        <v>691817.19000000006</v>
      </c>
      <c r="AH115" s="52">
        <v>0</v>
      </c>
      <c r="AI115" s="52">
        <v>0</v>
      </c>
      <c r="AJ115" s="52">
        <v>0</v>
      </c>
      <c r="AK115" s="52">
        <v>0</v>
      </c>
      <c r="AL115" s="52">
        <v>0</v>
      </c>
      <c r="AM115" s="52">
        <v>0</v>
      </c>
      <c r="AN115" s="52">
        <v>121725.46</v>
      </c>
      <c r="AO115" s="52">
        <v>0</v>
      </c>
      <c r="AP115" s="52">
        <v>0</v>
      </c>
      <c r="AQ115" s="52">
        <v>0</v>
      </c>
      <c r="AR115" s="52">
        <v>0</v>
      </c>
      <c r="AS115" s="52">
        <v>0</v>
      </c>
      <c r="AT115" s="9">
        <f>AH115+AI115+AJ115+AK115+AL115+AM115+AN115+AO115+AP115+AQ115+AR115+AS115</f>
        <v>121725.46</v>
      </c>
      <c r="AU115" s="52">
        <v>0</v>
      </c>
      <c r="AV115" s="52">
        <v>0</v>
      </c>
      <c r="AW115" s="52">
        <v>0</v>
      </c>
      <c r="AX115" s="52">
        <v>0</v>
      </c>
      <c r="AY115" s="52">
        <v>0</v>
      </c>
      <c r="AZ115" s="52">
        <v>0</v>
      </c>
      <c r="BA115" s="52">
        <v>0</v>
      </c>
      <c r="BB115" s="52">
        <v>0</v>
      </c>
      <c r="BC115" s="52">
        <v>0</v>
      </c>
      <c r="BD115" s="52">
        <v>0</v>
      </c>
      <c r="BE115" s="9">
        <f>AU115+AV115+AW115+AX115+AY115+AZ115+BA115+BB115+BC115+BD115</f>
        <v>0</v>
      </c>
    </row>
    <row r="116" spans="1:57" ht="43.5" x14ac:dyDescent="0.25">
      <c r="A116" s="13"/>
      <c r="B116" s="37" t="s">
        <v>467</v>
      </c>
      <c r="C116" s="38" t="s">
        <v>468</v>
      </c>
      <c r="D116" s="54" t="s">
        <v>469</v>
      </c>
      <c r="E116" s="52">
        <v>803325.18</v>
      </c>
      <c r="F116" s="52">
        <v>115.94</v>
      </c>
      <c r="G116" s="52">
        <v>138.47</v>
      </c>
      <c r="H116" s="52">
        <v>0</v>
      </c>
      <c r="I116" s="52">
        <v>0</v>
      </c>
      <c r="J116" s="52">
        <v>286700.09000000003</v>
      </c>
      <c r="K116" s="9">
        <f>F116+G116+H116+I116+J116</f>
        <v>286954.5</v>
      </c>
      <c r="L116" s="52">
        <v>398738.18</v>
      </c>
      <c r="M116" s="52">
        <v>117632.5</v>
      </c>
      <c r="N116" s="52">
        <v>0</v>
      </c>
      <c r="O116" s="9">
        <f>K116+L116+M116+N116</f>
        <v>803325.17999999993</v>
      </c>
      <c r="P116" s="9">
        <v>286954.5</v>
      </c>
      <c r="Q116" s="52">
        <v>90461.8</v>
      </c>
      <c r="R116" s="23">
        <v>377416.3</v>
      </c>
      <c r="S116" s="9">
        <v>398738.18</v>
      </c>
      <c r="T116" s="52">
        <v>27170.7</v>
      </c>
      <c r="U116" s="23">
        <v>425908.88</v>
      </c>
      <c r="V116" s="52">
        <v>266342.71999999997</v>
      </c>
      <c r="W116" s="52">
        <v>111073.58</v>
      </c>
      <c r="X116" s="52">
        <v>0</v>
      </c>
      <c r="Y116" s="52">
        <v>0</v>
      </c>
      <c r="Z116" s="52">
        <v>32285.23</v>
      </c>
      <c r="AA116" s="52">
        <v>230922.74</v>
      </c>
      <c r="AB116" s="52">
        <v>2877.43</v>
      </c>
      <c r="AC116" s="52">
        <v>257.32</v>
      </c>
      <c r="AD116" s="52">
        <v>0</v>
      </c>
      <c r="AE116" s="52">
        <v>0</v>
      </c>
      <c r="AF116" s="52">
        <v>0</v>
      </c>
      <c r="AG116" s="9">
        <f>Z116+AA116+AB116+AC116+AD116+AE116+AF116</f>
        <v>266342.71999999997</v>
      </c>
      <c r="AH116" s="52">
        <v>0</v>
      </c>
      <c r="AI116" s="52">
        <v>0</v>
      </c>
      <c r="AJ116" s="52">
        <v>0</v>
      </c>
      <c r="AK116" s="52">
        <v>0</v>
      </c>
      <c r="AL116" s="52">
        <v>0</v>
      </c>
      <c r="AM116" s="52">
        <v>0</v>
      </c>
      <c r="AN116" s="52">
        <v>111073.58</v>
      </c>
      <c r="AO116" s="52">
        <v>0</v>
      </c>
      <c r="AP116" s="52">
        <v>0</v>
      </c>
      <c r="AQ116" s="52">
        <v>0</v>
      </c>
      <c r="AR116" s="52">
        <v>0</v>
      </c>
      <c r="AS116" s="52">
        <v>0</v>
      </c>
      <c r="AT116" s="9">
        <f>AH116+AI116+AJ116+AK116+AL116+AM116+AN116+AO116+AP116+AQ116+AR116+AS116</f>
        <v>111073.58</v>
      </c>
      <c r="AU116" s="52">
        <v>0</v>
      </c>
      <c r="AV116" s="52">
        <v>0</v>
      </c>
      <c r="AW116" s="52">
        <v>0</v>
      </c>
      <c r="AX116" s="52">
        <v>0</v>
      </c>
      <c r="AY116" s="52">
        <v>0</v>
      </c>
      <c r="AZ116" s="52">
        <v>0</v>
      </c>
      <c r="BA116" s="52">
        <v>0</v>
      </c>
      <c r="BB116" s="52">
        <v>0</v>
      </c>
      <c r="BC116" s="52">
        <v>0</v>
      </c>
      <c r="BD116" s="52">
        <v>0</v>
      </c>
      <c r="BE116" s="9">
        <f>AU116+AV116+AW116+AX116+AY116+AZ116+BA116+BB116+BC116+BD116</f>
        <v>0</v>
      </c>
    </row>
    <row r="117" spans="1:57" ht="43.5" x14ac:dyDescent="0.25">
      <c r="A117" s="13"/>
      <c r="B117" s="37" t="s">
        <v>470</v>
      </c>
      <c r="C117" s="38" t="s">
        <v>471</v>
      </c>
      <c r="D117" s="54" t="s">
        <v>472</v>
      </c>
      <c r="E117" s="52">
        <v>5169601.4800000004</v>
      </c>
      <c r="F117" s="52">
        <v>0</v>
      </c>
      <c r="G117" s="52">
        <v>0</v>
      </c>
      <c r="H117" s="52">
        <v>0</v>
      </c>
      <c r="I117" s="52">
        <v>0</v>
      </c>
      <c r="J117" s="52">
        <v>4286514.62</v>
      </c>
      <c r="K117" s="9">
        <f>F117+G117+H117+I117+J117</f>
        <v>4286514.62</v>
      </c>
      <c r="L117" s="52">
        <v>792726.12</v>
      </c>
      <c r="M117" s="52">
        <v>90360.74</v>
      </c>
      <c r="N117" s="52">
        <v>0</v>
      </c>
      <c r="O117" s="9">
        <f>K117+L117+M117+N117</f>
        <v>5169601.4800000004</v>
      </c>
      <c r="P117" s="9">
        <v>4286514.62</v>
      </c>
      <c r="Q117" s="52">
        <v>69489.259999999995</v>
      </c>
      <c r="R117" s="23">
        <v>4356003.88</v>
      </c>
      <c r="S117" s="9">
        <v>792726.12</v>
      </c>
      <c r="T117" s="52">
        <v>20871.48</v>
      </c>
      <c r="U117" s="23">
        <v>813597.6</v>
      </c>
      <c r="V117" s="52">
        <v>3074766.78</v>
      </c>
      <c r="W117" s="52">
        <v>1281237.1000000001</v>
      </c>
      <c r="X117" s="52">
        <v>0</v>
      </c>
      <c r="Y117" s="52">
        <v>0</v>
      </c>
      <c r="Z117" s="52">
        <v>372713.59</v>
      </c>
      <c r="AA117" s="52">
        <v>2665038.4500000002</v>
      </c>
      <c r="AB117" s="52">
        <v>34107.26</v>
      </c>
      <c r="AC117" s="52">
        <v>2907.48</v>
      </c>
      <c r="AD117" s="52">
        <v>0</v>
      </c>
      <c r="AE117" s="52">
        <v>0</v>
      </c>
      <c r="AF117" s="52">
        <v>0</v>
      </c>
      <c r="AG117" s="9">
        <f>Z117+AA117+AB117+AC117+AD117+AE117+AF117</f>
        <v>3074766.78</v>
      </c>
      <c r="AH117" s="52">
        <v>0</v>
      </c>
      <c r="AI117" s="52">
        <v>0</v>
      </c>
      <c r="AJ117" s="52">
        <v>0</v>
      </c>
      <c r="AK117" s="52">
        <v>0</v>
      </c>
      <c r="AL117" s="52">
        <v>0</v>
      </c>
      <c r="AM117" s="52">
        <v>0</v>
      </c>
      <c r="AN117" s="52">
        <v>1281237.1000000001</v>
      </c>
      <c r="AO117" s="52">
        <v>0</v>
      </c>
      <c r="AP117" s="52">
        <v>0</v>
      </c>
      <c r="AQ117" s="52">
        <v>0</v>
      </c>
      <c r="AR117" s="52">
        <v>0</v>
      </c>
      <c r="AS117" s="52">
        <v>0</v>
      </c>
      <c r="AT117" s="9">
        <f>AH117+AI117+AJ117+AK117+AL117+AM117+AN117+AO117+AP117+AQ117+AR117+AS117</f>
        <v>1281237.1000000001</v>
      </c>
      <c r="AU117" s="52">
        <v>0</v>
      </c>
      <c r="AV117" s="52">
        <v>0</v>
      </c>
      <c r="AW117" s="52">
        <v>0</v>
      </c>
      <c r="AX117" s="52">
        <v>0</v>
      </c>
      <c r="AY117" s="52">
        <v>0</v>
      </c>
      <c r="AZ117" s="52">
        <v>0</v>
      </c>
      <c r="BA117" s="52">
        <v>0</v>
      </c>
      <c r="BB117" s="52">
        <v>0</v>
      </c>
      <c r="BC117" s="52">
        <v>0</v>
      </c>
      <c r="BD117" s="52">
        <v>0</v>
      </c>
      <c r="BE117" s="9">
        <f>AU117+AV117+AW117+AX117+AY117+AZ117+BA117+BB117+BC117+BD117</f>
        <v>0</v>
      </c>
    </row>
    <row r="118" spans="1:57" ht="33" x14ac:dyDescent="0.25">
      <c r="A118" s="13"/>
      <c r="B118" s="37" t="s">
        <v>473</v>
      </c>
      <c r="C118" s="38" t="s">
        <v>474</v>
      </c>
      <c r="D118" s="54" t="s">
        <v>475</v>
      </c>
      <c r="E118" s="52">
        <v>739609.88</v>
      </c>
      <c r="F118" s="52">
        <v>0</v>
      </c>
      <c r="G118" s="52">
        <v>0</v>
      </c>
      <c r="H118" s="52">
        <v>0</v>
      </c>
      <c r="I118" s="52">
        <v>0</v>
      </c>
      <c r="J118" s="52">
        <v>188034.54</v>
      </c>
      <c r="K118" s="9">
        <f>F118+G118+H118+I118+J118</f>
        <v>188034.54</v>
      </c>
      <c r="L118" s="52">
        <v>27342.799999999999</v>
      </c>
      <c r="M118" s="52">
        <v>524232.54</v>
      </c>
      <c r="N118" s="52">
        <v>0</v>
      </c>
      <c r="O118" s="9">
        <f>K118+L118+M118+N118</f>
        <v>739609.88</v>
      </c>
      <c r="P118" s="9">
        <v>188034.54</v>
      </c>
      <c r="Q118" s="52">
        <v>403145.56</v>
      </c>
      <c r="R118" s="23">
        <v>591180.1</v>
      </c>
      <c r="S118" s="9">
        <v>27342.799999999999</v>
      </c>
      <c r="T118" s="52">
        <v>121086.98</v>
      </c>
      <c r="U118" s="23">
        <v>148429.78</v>
      </c>
      <c r="V118" s="52">
        <v>417295.52</v>
      </c>
      <c r="W118" s="52">
        <v>173884.58</v>
      </c>
      <c r="X118" s="52">
        <v>0</v>
      </c>
      <c r="Y118" s="52">
        <v>0</v>
      </c>
      <c r="Z118" s="52">
        <v>50583.25</v>
      </c>
      <c r="AA118" s="52">
        <v>361899.7</v>
      </c>
      <c r="AB118" s="52">
        <v>4391.2</v>
      </c>
      <c r="AC118" s="52">
        <v>421.37</v>
      </c>
      <c r="AD118" s="52">
        <v>0</v>
      </c>
      <c r="AE118" s="52">
        <v>0</v>
      </c>
      <c r="AF118" s="52">
        <v>0</v>
      </c>
      <c r="AG118" s="9">
        <f>Z118+AA118+AB118+AC118+AD118+AE118+AF118</f>
        <v>417295.52</v>
      </c>
      <c r="AH118" s="52">
        <v>0</v>
      </c>
      <c r="AI118" s="52">
        <v>0</v>
      </c>
      <c r="AJ118" s="52">
        <v>0</v>
      </c>
      <c r="AK118" s="52">
        <v>0</v>
      </c>
      <c r="AL118" s="52">
        <v>0</v>
      </c>
      <c r="AM118" s="52">
        <v>0</v>
      </c>
      <c r="AN118" s="52">
        <v>173884.58</v>
      </c>
      <c r="AO118" s="52">
        <v>0</v>
      </c>
      <c r="AP118" s="52">
        <v>0</v>
      </c>
      <c r="AQ118" s="52">
        <v>0</v>
      </c>
      <c r="AR118" s="52">
        <v>0</v>
      </c>
      <c r="AS118" s="52">
        <v>0</v>
      </c>
      <c r="AT118" s="9">
        <f>AH118+AI118+AJ118+AK118+AL118+AM118+AN118+AO118+AP118+AQ118+AR118+AS118</f>
        <v>173884.58</v>
      </c>
      <c r="AU118" s="52">
        <v>0</v>
      </c>
      <c r="AV118" s="52">
        <v>0</v>
      </c>
      <c r="AW118" s="52">
        <v>0</v>
      </c>
      <c r="AX118" s="52">
        <v>0</v>
      </c>
      <c r="AY118" s="52">
        <v>0</v>
      </c>
      <c r="AZ118" s="52">
        <v>0</v>
      </c>
      <c r="BA118" s="52">
        <v>0</v>
      </c>
      <c r="BB118" s="52">
        <v>0</v>
      </c>
      <c r="BC118" s="52">
        <v>0</v>
      </c>
      <c r="BD118" s="52">
        <v>0</v>
      </c>
      <c r="BE118" s="9">
        <f>AU118+AV118+AW118+AX118+AY118+AZ118+BA118+BB118+BC118+BD118</f>
        <v>0</v>
      </c>
    </row>
    <row r="119" spans="1:57" ht="43.5" x14ac:dyDescent="0.25">
      <c r="A119" s="13"/>
      <c r="B119" s="37" t="s">
        <v>476</v>
      </c>
      <c r="C119" s="38" t="s">
        <v>477</v>
      </c>
      <c r="D119" s="54" t="s">
        <v>478</v>
      </c>
      <c r="E119" s="52">
        <v>3531360.93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9">
        <f>F119+G119+H119+I119+J119</f>
        <v>0</v>
      </c>
      <c r="L119" s="52">
        <v>0</v>
      </c>
      <c r="M119" s="52">
        <v>3531360.93</v>
      </c>
      <c r="N119" s="52">
        <v>0</v>
      </c>
      <c r="O119" s="9">
        <f>K119+L119+M119+N119</f>
        <v>3531360.93</v>
      </c>
      <c r="P119" s="9">
        <v>0</v>
      </c>
      <c r="Q119" s="52">
        <v>2715688.91</v>
      </c>
      <c r="R119" s="23">
        <v>2715688.91</v>
      </c>
      <c r="S119" s="9">
        <v>0</v>
      </c>
      <c r="T119" s="52">
        <v>815672.02</v>
      </c>
      <c r="U119" s="23">
        <v>815672.02</v>
      </c>
      <c r="V119" s="52">
        <v>1916919.78</v>
      </c>
      <c r="W119" s="52">
        <v>798769.13</v>
      </c>
      <c r="X119" s="52">
        <v>0</v>
      </c>
      <c r="Y119" s="52">
        <v>0</v>
      </c>
      <c r="Z119" s="52">
        <v>232363.01</v>
      </c>
      <c r="AA119" s="52">
        <v>1661716.46</v>
      </c>
      <c r="AB119" s="52">
        <v>20810.48</v>
      </c>
      <c r="AC119" s="52">
        <v>2029.83</v>
      </c>
      <c r="AD119" s="52">
        <v>0</v>
      </c>
      <c r="AE119" s="52">
        <v>0</v>
      </c>
      <c r="AF119" s="52">
        <v>0</v>
      </c>
      <c r="AG119" s="9">
        <f>Z119+AA119+AB119+AC119+AD119+AE119+AF119</f>
        <v>1916919.78</v>
      </c>
      <c r="AH119" s="52">
        <v>0</v>
      </c>
      <c r="AI119" s="52">
        <v>0</v>
      </c>
      <c r="AJ119" s="52">
        <v>0</v>
      </c>
      <c r="AK119" s="52">
        <v>0</v>
      </c>
      <c r="AL119" s="52">
        <v>0</v>
      </c>
      <c r="AM119" s="52">
        <v>0</v>
      </c>
      <c r="AN119" s="52">
        <v>798769.13</v>
      </c>
      <c r="AO119" s="52">
        <v>0</v>
      </c>
      <c r="AP119" s="52">
        <v>0</v>
      </c>
      <c r="AQ119" s="52">
        <v>0</v>
      </c>
      <c r="AR119" s="52">
        <v>0</v>
      </c>
      <c r="AS119" s="52">
        <v>0</v>
      </c>
      <c r="AT119" s="9">
        <f>AH119+AI119+AJ119+AK119+AL119+AM119+AN119+AO119+AP119+AQ119+AR119+AS119</f>
        <v>798769.13</v>
      </c>
      <c r="AU119" s="52">
        <v>0</v>
      </c>
      <c r="AV119" s="52">
        <v>0</v>
      </c>
      <c r="AW119" s="52">
        <v>0</v>
      </c>
      <c r="AX119" s="52">
        <v>0</v>
      </c>
      <c r="AY119" s="52">
        <v>0</v>
      </c>
      <c r="AZ119" s="52">
        <v>0</v>
      </c>
      <c r="BA119" s="52">
        <v>0</v>
      </c>
      <c r="BB119" s="52">
        <v>0</v>
      </c>
      <c r="BC119" s="52">
        <v>0</v>
      </c>
      <c r="BD119" s="52">
        <v>0</v>
      </c>
      <c r="BE119" s="9">
        <f>AU119+AV119+AW119+AX119+AY119+AZ119+BA119+BB119+BC119+BD119</f>
        <v>0</v>
      </c>
    </row>
    <row r="120" spans="1:57" ht="85.5" x14ac:dyDescent="0.25">
      <c r="A120" s="13"/>
      <c r="B120" s="37" t="s">
        <v>479</v>
      </c>
      <c r="C120" s="38" t="s">
        <v>480</v>
      </c>
      <c r="D120" s="54" t="s">
        <v>481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9">
        <f>F120+G120+H120+I120+J120</f>
        <v>0</v>
      </c>
      <c r="L120" s="52">
        <v>0</v>
      </c>
      <c r="M120" s="52">
        <v>0</v>
      </c>
      <c r="N120" s="52">
        <v>0</v>
      </c>
      <c r="O120" s="9">
        <f>K120+L120+M120+N120</f>
        <v>0</v>
      </c>
      <c r="P120" s="9">
        <v>0</v>
      </c>
      <c r="Q120" s="52">
        <v>0</v>
      </c>
      <c r="R120" s="23">
        <v>0</v>
      </c>
      <c r="S120" s="9">
        <v>0</v>
      </c>
      <c r="T120" s="52">
        <v>0</v>
      </c>
      <c r="U120" s="23">
        <v>0</v>
      </c>
      <c r="V120" s="52">
        <v>0</v>
      </c>
      <c r="W120" s="52">
        <v>0</v>
      </c>
      <c r="X120" s="52">
        <v>0</v>
      </c>
      <c r="Y120" s="52">
        <v>0</v>
      </c>
      <c r="Z120" s="52">
        <v>0</v>
      </c>
      <c r="AA120" s="52">
        <v>0</v>
      </c>
      <c r="AB120" s="52">
        <v>0</v>
      </c>
      <c r="AC120" s="52">
        <v>0</v>
      </c>
      <c r="AD120" s="52">
        <v>0</v>
      </c>
      <c r="AE120" s="52">
        <v>0</v>
      </c>
      <c r="AF120" s="52">
        <v>0</v>
      </c>
      <c r="AG120" s="9">
        <f>Z120+AA120+AB120+AC120+AD120+AE120+AF120</f>
        <v>0</v>
      </c>
      <c r="AH120" s="52">
        <v>0</v>
      </c>
      <c r="AI120" s="52">
        <v>0</v>
      </c>
      <c r="AJ120" s="52">
        <v>0</v>
      </c>
      <c r="AK120" s="52">
        <v>0</v>
      </c>
      <c r="AL120" s="52">
        <v>0</v>
      </c>
      <c r="AM120" s="52">
        <v>0</v>
      </c>
      <c r="AN120" s="52">
        <v>0</v>
      </c>
      <c r="AO120" s="52">
        <v>0</v>
      </c>
      <c r="AP120" s="52">
        <v>0</v>
      </c>
      <c r="AQ120" s="52">
        <v>0</v>
      </c>
      <c r="AR120" s="52">
        <v>0</v>
      </c>
      <c r="AS120" s="52">
        <v>0</v>
      </c>
      <c r="AT120" s="9">
        <f>AH120+AI120+AJ120+AK120+AL120+AM120+AN120+AO120+AP120+AQ120+AR120+AS120</f>
        <v>0</v>
      </c>
      <c r="AU120" s="52">
        <v>0</v>
      </c>
      <c r="AV120" s="52">
        <v>0</v>
      </c>
      <c r="AW120" s="52">
        <v>0</v>
      </c>
      <c r="AX120" s="52">
        <v>0</v>
      </c>
      <c r="AY120" s="52">
        <v>0</v>
      </c>
      <c r="AZ120" s="52">
        <v>0</v>
      </c>
      <c r="BA120" s="52">
        <v>0</v>
      </c>
      <c r="BB120" s="52">
        <v>0</v>
      </c>
      <c r="BC120" s="52">
        <v>0</v>
      </c>
      <c r="BD120" s="52">
        <v>0</v>
      </c>
      <c r="BE120" s="9">
        <f>AU120+AV120+AW120+AX120+AY120+AZ120+BA120+BB120+BC120+BD120</f>
        <v>0</v>
      </c>
    </row>
    <row r="121" spans="1:57" ht="43.5" x14ac:dyDescent="0.25">
      <c r="A121" s="13"/>
      <c r="B121" s="37" t="s">
        <v>482</v>
      </c>
      <c r="C121" s="38" t="s">
        <v>483</v>
      </c>
      <c r="D121" s="54" t="s">
        <v>484</v>
      </c>
      <c r="E121" s="52">
        <v>565456.4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9">
        <f>F121+G121+H121+I121+J121</f>
        <v>0</v>
      </c>
      <c r="L121" s="52">
        <v>0</v>
      </c>
      <c r="M121" s="52">
        <v>565456.4</v>
      </c>
      <c r="N121" s="52">
        <v>0</v>
      </c>
      <c r="O121" s="9">
        <f>K121+L121+M121+N121</f>
        <v>565456.4</v>
      </c>
      <c r="P121" s="9">
        <v>0</v>
      </c>
      <c r="Q121" s="52">
        <v>434847.56</v>
      </c>
      <c r="R121" s="23">
        <v>434847.56</v>
      </c>
      <c r="S121" s="9">
        <v>0</v>
      </c>
      <c r="T121" s="52">
        <v>130608.84</v>
      </c>
      <c r="U121" s="23">
        <v>130608.84</v>
      </c>
      <c r="V121" s="52">
        <v>306945.28000000003</v>
      </c>
      <c r="W121" s="52">
        <v>127902.28</v>
      </c>
      <c r="X121" s="52">
        <v>0</v>
      </c>
      <c r="Y121" s="52">
        <v>0</v>
      </c>
      <c r="Z121" s="52">
        <v>37206.94</v>
      </c>
      <c r="AA121" s="52">
        <v>266081.03999999998</v>
      </c>
      <c r="AB121" s="52">
        <v>3332.26</v>
      </c>
      <c r="AC121" s="52">
        <v>325.04000000000002</v>
      </c>
      <c r="AD121" s="52">
        <v>0</v>
      </c>
      <c r="AE121" s="52">
        <v>0</v>
      </c>
      <c r="AF121" s="52">
        <v>0</v>
      </c>
      <c r="AG121" s="9">
        <f>Z121+AA121+AB121+AC121+AD121+AE121+AF121</f>
        <v>306945.27999999997</v>
      </c>
      <c r="AH121" s="52">
        <v>0</v>
      </c>
      <c r="AI121" s="52">
        <v>0</v>
      </c>
      <c r="AJ121" s="52">
        <v>0</v>
      </c>
      <c r="AK121" s="52">
        <v>0</v>
      </c>
      <c r="AL121" s="52">
        <v>0</v>
      </c>
      <c r="AM121" s="52">
        <v>0</v>
      </c>
      <c r="AN121" s="52">
        <v>127902.28</v>
      </c>
      <c r="AO121" s="52">
        <v>0</v>
      </c>
      <c r="AP121" s="52">
        <v>0</v>
      </c>
      <c r="AQ121" s="52">
        <v>0</v>
      </c>
      <c r="AR121" s="52">
        <v>0</v>
      </c>
      <c r="AS121" s="52">
        <v>0</v>
      </c>
      <c r="AT121" s="9">
        <f>AH121+AI121+AJ121+AK121+AL121+AM121+AN121+AO121+AP121+AQ121+AR121+AS121</f>
        <v>127902.28</v>
      </c>
      <c r="AU121" s="52">
        <v>0</v>
      </c>
      <c r="AV121" s="52">
        <v>0</v>
      </c>
      <c r="AW121" s="52">
        <v>0</v>
      </c>
      <c r="AX121" s="52">
        <v>0</v>
      </c>
      <c r="AY121" s="52">
        <v>0</v>
      </c>
      <c r="AZ121" s="52">
        <v>0</v>
      </c>
      <c r="BA121" s="52">
        <v>0</v>
      </c>
      <c r="BB121" s="52">
        <v>0</v>
      </c>
      <c r="BC121" s="52">
        <v>0</v>
      </c>
      <c r="BD121" s="52">
        <v>0</v>
      </c>
      <c r="BE121" s="9">
        <f>AU121+AV121+AW121+AX121+AY121+AZ121+BA121+BB121+BC121+BD121</f>
        <v>0</v>
      </c>
    </row>
    <row r="122" spans="1:57" ht="43.5" x14ac:dyDescent="0.25">
      <c r="A122" s="13"/>
      <c r="B122" s="37" t="s">
        <v>485</v>
      </c>
      <c r="C122" s="38" t="s">
        <v>486</v>
      </c>
      <c r="D122" s="54" t="s">
        <v>487</v>
      </c>
      <c r="E122" s="52">
        <v>4828716.92</v>
      </c>
      <c r="F122" s="52">
        <v>863012.18</v>
      </c>
      <c r="G122" s="52">
        <v>141013.73000000001</v>
      </c>
      <c r="H122" s="52">
        <v>11630.93</v>
      </c>
      <c r="I122" s="52">
        <v>0</v>
      </c>
      <c r="J122" s="52">
        <v>1437300.8</v>
      </c>
      <c r="K122" s="9">
        <f>F122+G122+H122+I122+J122</f>
        <v>2452957.64</v>
      </c>
      <c r="L122" s="52">
        <v>1245788.45</v>
      </c>
      <c r="M122" s="52">
        <v>1129970.83</v>
      </c>
      <c r="N122" s="52">
        <v>0</v>
      </c>
      <c r="O122" s="9">
        <f>K122+L122+M122+N122</f>
        <v>4828716.92</v>
      </c>
      <c r="P122" s="9">
        <v>2452957.64</v>
      </c>
      <c r="Q122" s="52">
        <v>868970.72</v>
      </c>
      <c r="R122" s="23">
        <v>3321928.36</v>
      </c>
      <c r="S122" s="9">
        <v>1245788.45</v>
      </c>
      <c r="T122" s="52">
        <v>261000.11</v>
      </c>
      <c r="U122" s="23">
        <v>1506788.56</v>
      </c>
      <c r="V122" s="52">
        <v>2501107.36</v>
      </c>
      <c r="W122" s="52">
        <v>820821</v>
      </c>
      <c r="X122" s="52">
        <v>0</v>
      </c>
      <c r="Y122" s="52">
        <v>0</v>
      </c>
      <c r="Z122" s="52">
        <v>303176.40000000002</v>
      </c>
      <c r="AA122" s="52">
        <v>2169255.67</v>
      </c>
      <c r="AB122" s="52">
        <v>26791.88</v>
      </c>
      <c r="AC122" s="52">
        <v>1883.41</v>
      </c>
      <c r="AD122" s="52">
        <v>0</v>
      </c>
      <c r="AE122" s="52">
        <v>0</v>
      </c>
      <c r="AF122" s="52">
        <v>0</v>
      </c>
      <c r="AG122" s="9">
        <f>Z122+AA122+AB122+AC122+AD122+AE122+AF122</f>
        <v>2501107.36</v>
      </c>
      <c r="AH122" s="52">
        <v>0</v>
      </c>
      <c r="AI122" s="52">
        <v>0</v>
      </c>
      <c r="AJ122" s="52">
        <v>0</v>
      </c>
      <c r="AK122" s="52">
        <v>0</v>
      </c>
      <c r="AL122" s="52">
        <v>0</v>
      </c>
      <c r="AM122" s="52">
        <v>0</v>
      </c>
      <c r="AN122" s="52">
        <v>820821</v>
      </c>
      <c r="AO122" s="52">
        <v>0</v>
      </c>
      <c r="AP122" s="52">
        <v>0</v>
      </c>
      <c r="AQ122" s="52">
        <v>0</v>
      </c>
      <c r="AR122" s="52">
        <v>0</v>
      </c>
      <c r="AS122" s="52">
        <v>0</v>
      </c>
      <c r="AT122" s="9">
        <f>AH122+AI122+AJ122+AK122+AL122+AM122+AN122+AO122+AP122+AQ122+AR122+AS122</f>
        <v>820821</v>
      </c>
      <c r="AU122" s="52">
        <v>0</v>
      </c>
      <c r="AV122" s="52">
        <v>0</v>
      </c>
      <c r="AW122" s="52">
        <v>0</v>
      </c>
      <c r="AX122" s="52">
        <v>0</v>
      </c>
      <c r="AY122" s="52">
        <v>0</v>
      </c>
      <c r="AZ122" s="52">
        <v>0</v>
      </c>
      <c r="BA122" s="52">
        <v>0</v>
      </c>
      <c r="BB122" s="52">
        <v>0</v>
      </c>
      <c r="BC122" s="52">
        <v>0</v>
      </c>
      <c r="BD122" s="52">
        <v>0</v>
      </c>
      <c r="BE122" s="9">
        <f>AU122+AV122+AW122+AX122+AY122+AZ122+BA122+BB122+BC122+BD122</f>
        <v>0</v>
      </c>
    </row>
    <row r="123" spans="1:57" ht="43.5" x14ac:dyDescent="0.25">
      <c r="A123" s="13"/>
      <c r="B123" s="37" t="s">
        <v>488</v>
      </c>
      <c r="C123" s="38" t="s">
        <v>489</v>
      </c>
      <c r="D123" s="54" t="s">
        <v>490</v>
      </c>
      <c r="E123" s="52">
        <v>3835381.85</v>
      </c>
      <c r="F123" s="52">
        <v>1510435.63</v>
      </c>
      <c r="G123" s="52">
        <v>148945.91</v>
      </c>
      <c r="H123" s="52">
        <v>126557.58</v>
      </c>
      <c r="I123" s="52">
        <v>0</v>
      </c>
      <c r="J123" s="52">
        <v>250132.52</v>
      </c>
      <c r="K123" s="9">
        <f>F123+G123+H123+I123+J123</f>
        <v>2036071.64</v>
      </c>
      <c r="L123" s="52">
        <v>470326.44</v>
      </c>
      <c r="M123" s="52">
        <v>1328983.77</v>
      </c>
      <c r="N123" s="52">
        <v>0</v>
      </c>
      <c r="O123" s="9">
        <f>K123+L123+M123+N123</f>
        <v>3835381.85</v>
      </c>
      <c r="P123" s="9">
        <v>2036071.64</v>
      </c>
      <c r="Q123" s="52">
        <v>1022015.75</v>
      </c>
      <c r="R123" s="23">
        <v>3058087.39</v>
      </c>
      <c r="S123" s="9">
        <v>470326.44</v>
      </c>
      <c r="T123" s="52">
        <v>306968.02</v>
      </c>
      <c r="U123" s="23">
        <v>777294.46</v>
      </c>
      <c r="V123" s="52">
        <v>2555095.46</v>
      </c>
      <c r="W123" s="52">
        <v>502991.93</v>
      </c>
      <c r="X123" s="52">
        <v>0</v>
      </c>
      <c r="Y123" s="52">
        <v>0</v>
      </c>
      <c r="Z123" s="52">
        <v>309720.65999999997</v>
      </c>
      <c r="AA123" s="52">
        <v>2216260.7599999998</v>
      </c>
      <c r="AB123" s="52">
        <v>26630.61</v>
      </c>
      <c r="AC123" s="52">
        <v>2483.4299999999998</v>
      </c>
      <c r="AD123" s="52">
        <v>0</v>
      </c>
      <c r="AE123" s="52">
        <v>0</v>
      </c>
      <c r="AF123" s="52">
        <v>0</v>
      </c>
      <c r="AG123" s="9">
        <f>Z123+AA123+AB123+AC123+AD123+AE123+AF123</f>
        <v>2555095.46</v>
      </c>
      <c r="AH123" s="52">
        <v>0</v>
      </c>
      <c r="AI123" s="52">
        <v>0</v>
      </c>
      <c r="AJ123" s="52">
        <v>0</v>
      </c>
      <c r="AK123" s="52">
        <v>0</v>
      </c>
      <c r="AL123" s="52">
        <v>0</v>
      </c>
      <c r="AM123" s="52">
        <v>0</v>
      </c>
      <c r="AN123" s="52">
        <v>502991.93</v>
      </c>
      <c r="AO123" s="52">
        <v>0</v>
      </c>
      <c r="AP123" s="52">
        <v>0</v>
      </c>
      <c r="AQ123" s="52">
        <v>0</v>
      </c>
      <c r="AR123" s="52">
        <v>0</v>
      </c>
      <c r="AS123" s="52">
        <v>0</v>
      </c>
      <c r="AT123" s="9">
        <f>AH123+AI123+AJ123+AK123+AL123+AM123+AN123+AO123+AP123+AQ123+AR123+AS123</f>
        <v>502991.93</v>
      </c>
      <c r="AU123" s="52">
        <v>0</v>
      </c>
      <c r="AV123" s="52">
        <v>0</v>
      </c>
      <c r="AW123" s="52">
        <v>0</v>
      </c>
      <c r="AX123" s="52">
        <v>0</v>
      </c>
      <c r="AY123" s="52">
        <v>0</v>
      </c>
      <c r="AZ123" s="52">
        <v>0</v>
      </c>
      <c r="BA123" s="52">
        <v>0</v>
      </c>
      <c r="BB123" s="52">
        <v>0</v>
      </c>
      <c r="BC123" s="52">
        <v>0</v>
      </c>
      <c r="BD123" s="52">
        <v>0</v>
      </c>
      <c r="BE123" s="9">
        <f>AU123+AV123+AW123+AX123+AY123+AZ123+BA123+BB123+BC123+BD123</f>
        <v>0</v>
      </c>
    </row>
    <row r="124" spans="1:57" ht="54" x14ac:dyDescent="0.25">
      <c r="A124" s="13"/>
      <c r="B124" s="37" t="s">
        <v>491</v>
      </c>
      <c r="C124" s="38" t="s">
        <v>492</v>
      </c>
      <c r="D124" s="54" t="s">
        <v>493</v>
      </c>
      <c r="E124" s="52">
        <v>974756.06</v>
      </c>
      <c r="F124" s="52">
        <v>121899.26</v>
      </c>
      <c r="G124" s="52">
        <v>67346.73</v>
      </c>
      <c r="H124" s="52">
        <v>4623.79</v>
      </c>
      <c r="I124" s="52">
        <v>0</v>
      </c>
      <c r="J124" s="52">
        <v>250067.81</v>
      </c>
      <c r="K124" s="9">
        <f>F124+G124+H124+I124+J124</f>
        <v>443937.58999999997</v>
      </c>
      <c r="L124" s="52">
        <v>170279.09</v>
      </c>
      <c r="M124" s="52">
        <v>360539.38</v>
      </c>
      <c r="N124" s="52">
        <v>0</v>
      </c>
      <c r="O124" s="9">
        <f>K124+L124+M124+N124</f>
        <v>974756.05999999994</v>
      </c>
      <c r="P124" s="9">
        <v>443937.59</v>
      </c>
      <c r="Q124" s="52">
        <v>277262.17</v>
      </c>
      <c r="R124" s="23">
        <v>721199.76</v>
      </c>
      <c r="S124" s="9">
        <v>170279.09</v>
      </c>
      <c r="T124" s="52">
        <v>83277.210000000006</v>
      </c>
      <c r="U124" s="23">
        <v>253556.3</v>
      </c>
      <c r="V124" s="52">
        <v>502778.77</v>
      </c>
      <c r="W124" s="52">
        <v>218420.99</v>
      </c>
      <c r="X124" s="52">
        <v>0</v>
      </c>
      <c r="Y124" s="52">
        <v>0</v>
      </c>
      <c r="Z124" s="52">
        <v>60945.27</v>
      </c>
      <c r="AA124" s="52">
        <v>434932.52</v>
      </c>
      <c r="AB124" s="52">
        <v>6501.69</v>
      </c>
      <c r="AC124" s="52">
        <v>399.29</v>
      </c>
      <c r="AD124" s="52">
        <v>0</v>
      </c>
      <c r="AE124" s="52">
        <v>0</v>
      </c>
      <c r="AF124" s="52">
        <v>0</v>
      </c>
      <c r="AG124" s="9">
        <f>Z124+AA124+AB124+AC124+AD124+AE124+AF124</f>
        <v>502778.77</v>
      </c>
      <c r="AH124" s="52">
        <v>0</v>
      </c>
      <c r="AI124" s="52">
        <v>0</v>
      </c>
      <c r="AJ124" s="52">
        <v>0</v>
      </c>
      <c r="AK124" s="52">
        <v>0</v>
      </c>
      <c r="AL124" s="52">
        <v>0</v>
      </c>
      <c r="AM124" s="52">
        <v>0</v>
      </c>
      <c r="AN124" s="52">
        <v>218420.99</v>
      </c>
      <c r="AO124" s="52">
        <v>0</v>
      </c>
      <c r="AP124" s="52">
        <v>0</v>
      </c>
      <c r="AQ124" s="52">
        <v>0</v>
      </c>
      <c r="AR124" s="52">
        <v>0</v>
      </c>
      <c r="AS124" s="52">
        <v>0</v>
      </c>
      <c r="AT124" s="9">
        <f>AH124+AI124+AJ124+AK124+AL124+AM124+AN124+AO124+AP124+AQ124+AR124+AS124</f>
        <v>218420.99</v>
      </c>
      <c r="AU124" s="52">
        <v>0</v>
      </c>
      <c r="AV124" s="52">
        <v>0</v>
      </c>
      <c r="AW124" s="52">
        <v>0</v>
      </c>
      <c r="AX124" s="52">
        <v>0</v>
      </c>
      <c r="AY124" s="52">
        <v>0</v>
      </c>
      <c r="AZ124" s="52">
        <v>0</v>
      </c>
      <c r="BA124" s="52">
        <v>0</v>
      </c>
      <c r="BB124" s="52">
        <v>0</v>
      </c>
      <c r="BC124" s="52">
        <v>0</v>
      </c>
      <c r="BD124" s="52">
        <v>0</v>
      </c>
      <c r="BE124" s="9">
        <f>AU124+AV124+AW124+AX124+AY124+AZ124+BA124+BB124+BC124+BD124</f>
        <v>0</v>
      </c>
    </row>
    <row r="125" spans="1:57" ht="43.5" x14ac:dyDescent="0.25">
      <c r="A125" s="13"/>
      <c r="B125" s="37" t="s">
        <v>494</v>
      </c>
      <c r="C125" s="38" t="s">
        <v>495</v>
      </c>
      <c r="D125" s="54" t="s">
        <v>496</v>
      </c>
      <c r="E125" s="52">
        <v>5387048.4500000002</v>
      </c>
      <c r="F125" s="52">
        <v>495945.22</v>
      </c>
      <c r="G125" s="52">
        <v>359312.12</v>
      </c>
      <c r="H125" s="52">
        <v>12875.46</v>
      </c>
      <c r="I125" s="52">
        <v>0</v>
      </c>
      <c r="J125" s="52">
        <v>1101105.47</v>
      </c>
      <c r="K125" s="9">
        <f>F125+G125+H125+I125+J125</f>
        <v>1969238.27</v>
      </c>
      <c r="L125" s="52">
        <v>468611.46</v>
      </c>
      <c r="M125" s="52">
        <v>2949198.72</v>
      </c>
      <c r="N125" s="52">
        <v>0</v>
      </c>
      <c r="O125" s="9">
        <f>K125+L125+M125+N125</f>
        <v>5387048.4500000002</v>
      </c>
      <c r="P125" s="9">
        <v>1969238.27</v>
      </c>
      <c r="Q125" s="52">
        <v>2267994.2400000002</v>
      </c>
      <c r="R125" s="23">
        <v>4237232.51</v>
      </c>
      <c r="S125" s="9">
        <v>468611.46</v>
      </c>
      <c r="T125" s="52">
        <v>681204.48</v>
      </c>
      <c r="U125" s="23">
        <v>1149815.94</v>
      </c>
      <c r="V125" s="52">
        <v>2929311.78</v>
      </c>
      <c r="W125" s="52">
        <v>1307920.73</v>
      </c>
      <c r="X125" s="52">
        <v>0</v>
      </c>
      <c r="Y125" s="52">
        <v>0</v>
      </c>
      <c r="Z125" s="52">
        <v>355081.99</v>
      </c>
      <c r="AA125" s="52">
        <v>2540525.54</v>
      </c>
      <c r="AB125" s="52">
        <v>31431.15</v>
      </c>
      <c r="AC125" s="52">
        <v>2273.1</v>
      </c>
      <c r="AD125" s="52">
        <v>0</v>
      </c>
      <c r="AE125" s="52">
        <v>0</v>
      </c>
      <c r="AF125" s="52">
        <v>0</v>
      </c>
      <c r="AG125" s="9">
        <f>Z125+AA125+AB125+AC125+AD125+AE125+AF125</f>
        <v>2929311.7800000003</v>
      </c>
      <c r="AH125" s="52">
        <v>0</v>
      </c>
      <c r="AI125" s="52">
        <v>0</v>
      </c>
      <c r="AJ125" s="52">
        <v>0</v>
      </c>
      <c r="AK125" s="52">
        <v>0</v>
      </c>
      <c r="AL125" s="52">
        <v>0</v>
      </c>
      <c r="AM125" s="52">
        <v>0</v>
      </c>
      <c r="AN125" s="52">
        <v>1307920.73</v>
      </c>
      <c r="AO125" s="52">
        <v>0</v>
      </c>
      <c r="AP125" s="52">
        <v>0</v>
      </c>
      <c r="AQ125" s="52">
        <v>0</v>
      </c>
      <c r="AR125" s="52">
        <v>0</v>
      </c>
      <c r="AS125" s="52">
        <v>0</v>
      </c>
      <c r="AT125" s="9">
        <f>AH125+AI125+AJ125+AK125+AL125+AM125+AN125+AO125+AP125+AQ125+AR125+AS125</f>
        <v>1307920.73</v>
      </c>
      <c r="AU125" s="52">
        <v>0</v>
      </c>
      <c r="AV125" s="52">
        <v>0</v>
      </c>
      <c r="AW125" s="52">
        <v>0</v>
      </c>
      <c r="AX125" s="52">
        <v>0</v>
      </c>
      <c r="AY125" s="52">
        <v>0</v>
      </c>
      <c r="AZ125" s="52">
        <v>0</v>
      </c>
      <c r="BA125" s="52">
        <v>0</v>
      </c>
      <c r="BB125" s="52">
        <v>0</v>
      </c>
      <c r="BC125" s="52">
        <v>0</v>
      </c>
      <c r="BD125" s="52">
        <v>0</v>
      </c>
      <c r="BE125" s="9">
        <f>AU125+AV125+AW125+AX125+AY125+AZ125+BA125+BB125+BC125+BD125</f>
        <v>0</v>
      </c>
    </row>
    <row r="126" spans="1:57" ht="33" x14ac:dyDescent="0.25">
      <c r="A126" s="13"/>
      <c r="B126" s="37" t="s">
        <v>497</v>
      </c>
      <c r="C126" s="38" t="s">
        <v>498</v>
      </c>
      <c r="D126" s="54" t="s">
        <v>499</v>
      </c>
      <c r="E126" s="52">
        <v>1125248.8500000001</v>
      </c>
      <c r="F126" s="52">
        <v>87147.78</v>
      </c>
      <c r="G126" s="52">
        <v>20220.66</v>
      </c>
      <c r="H126" s="52">
        <v>11939</v>
      </c>
      <c r="I126" s="52">
        <v>0</v>
      </c>
      <c r="J126" s="52">
        <v>15092.06</v>
      </c>
      <c r="K126" s="9">
        <f>F126+G126+H126+I126+J126</f>
        <v>134399.5</v>
      </c>
      <c r="L126" s="52">
        <v>27886.19</v>
      </c>
      <c r="M126" s="52">
        <v>962963.16</v>
      </c>
      <c r="N126" s="52">
        <v>0</v>
      </c>
      <c r="O126" s="9">
        <f>K126+L126+M126+N126</f>
        <v>1125248.8500000001</v>
      </c>
      <c r="P126" s="9">
        <v>134399.5</v>
      </c>
      <c r="Q126" s="52">
        <v>740538.4</v>
      </c>
      <c r="R126" s="23">
        <v>874937.9</v>
      </c>
      <c r="S126" s="9">
        <v>27886.19</v>
      </c>
      <c r="T126" s="52">
        <v>222424.76</v>
      </c>
      <c r="U126" s="23">
        <v>250310.95</v>
      </c>
      <c r="V126" s="52">
        <v>637202.49</v>
      </c>
      <c r="W126" s="52">
        <v>237735.41</v>
      </c>
      <c r="X126" s="52">
        <v>0</v>
      </c>
      <c r="Y126" s="52">
        <v>0</v>
      </c>
      <c r="Z126" s="52">
        <v>77239.69</v>
      </c>
      <c r="AA126" s="52">
        <v>552262.92000000004</v>
      </c>
      <c r="AB126" s="52">
        <v>7008.25</v>
      </c>
      <c r="AC126" s="52">
        <v>691.63</v>
      </c>
      <c r="AD126" s="52">
        <v>0</v>
      </c>
      <c r="AE126" s="52">
        <v>0</v>
      </c>
      <c r="AF126" s="52">
        <v>0</v>
      </c>
      <c r="AG126" s="9">
        <f>Z126+AA126+AB126+AC126+AD126+AE126+AF126</f>
        <v>637202.49000000011</v>
      </c>
      <c r="AH126" s="52">
        <v>0</v>
      </c>
      <c r="AI126" s="52">
        <v>0</v>
      </c>
      <c r="AJ126" s="52">
        <v>0</v>
      </c>
      <c r="AK126" s="52">
        <v>0</v>
      </c>
      <c r="AL126" s="52">
        <v>0</v>
      </c>
      <c r="AM126" s="52">
        <v>0</v>
      </c>
      <c r="AN126" s="52">
        <v>237735.41</v>
      </c>
      <c r="AO126" s="52">
        <v>0</v>
      </c>
      <c r="AP126" s="52">
        <v>0</v>
      </c>
      <c r="AQ126" s="52">
        <v>0</v>
      </c>
      <c r="AR126" s="52">
        <v>0</v>
      </c>
      <c r="AS126" s="52">
        <v>0</v>
      </c>
      <c r="AT126" s="9">
        <f>AH126+AI126+AJ126+AK126+AL126+AM126+AN126+AO126+AP126+AQ126+AR126+AS126</f>
        <v>237735.41</v>
      </c>
      <c r="AU126" s="52">
        <v>0</v>
      </c>
      <c r="AV126" s="52">
        <v>0</v>
      </c>
      <c r="AW126" s="52">
        <v>0</v>
      </c>
      <c r="AX126" s="52">
        <v>0</v>
      </c>
      <c r="AY126" s="52">
        <v>0</v>
      </c>
      <c r="AZ126" s="52">
        <v>0</v>
      </c>
      <c r="BA126" s="52">
        <v>0</v>
      </c>
      <c r="BB126" s="52">
        <v>0</v>
      </c>
      <c r="BC126" s="52">
        <v>0</v>
      </c>
      <c r="BD126" s="52">
        <v>0</v>
      </c>
      <c r="BE126" s="9">
        <f>AU126+AV126+AW126+AX126+AY126+AZ126+BA126+BB126+BC126+BD126</f>
        <v>0</v>
      </c>
    </row>
    <row r="127" spans="1:57" ht="33" x14ac:dyDescent="0.25">
      <c r="A127" s="13"/>
      <c r="B127" s="37" t="s">
        <v>500</v>
      </c>
      <c r="C127" s="38" t="s">
        <v>501</v>
      </c>
      <c r="D127" s="54" t="s">
        <v>502</v>
      </c>
      <c r="E127" s="52">
        <v>117339.36</v>
      </c>
      <c r="F127" s="52">
        <v>0</v>
      </c>
      <c r="G127" s="52">
        <v>1136.1300000000001</v>
      </c>
      <c r="H127" s="52">
        <v>153.96</v>
      </c>
      <c r="I127" s="52">
        <v>0</v>
      </c>
      <c r="J127" s="52">
        <v>6986.74</v>
      </c>
      <c r="K127" s="9">
        <f>F127+G127+H127+I127+J127</f>
        <v>8276.83</v>
      </c>
      <c r="L127" s="52">
        <v>85147.81</v>
      </c>
      <c r="M127" s="52">
        <v>23914.720000000001</v>
      </c>
      <c r="N127" s="52">
        <v>0</v>
      </c>
      <c r="O127" s="9">
        <f>K127+L127+M127+N127</f>
        <v>117339.36</v>
      </c>
      <c r="P127" s="9">
        <v>8276.83</v>
      </c>
      <c r="Q127" s="52">
        <v>18390.91</v>
      </c>
      <c r="R127" s="23">
        <v>26667.74</v>
      </c>
      <c r="S127" s="9">
        <v>85147.81</v>
      </c>
      <c r="T127" s="52">
        <v>5523.81</v>
      </c>
      <c r="U127" s="23">
        <v>90671.62</v>
      </c>
      <c r="V127" s="52">
        <v>17948.919999999998</v>
      </c>
      <c r="W127" s="52">
        <v>8718.82</v>
      </c>
      <c r="X127" s="52">
        <v>0</v>
      </c>
      <c r="Y127" s="52">
        <v>0</v>
      </c>
      <c r="Z127" s="52">
        <v>2175.71</v>
      </c>
      <c r="AA127" s="52">
        <v>15543.22</v>
      </c>
      <c r="AB127" s="52">
        <v>216.25</v>
      </c>
      <c r="AC127" s="52">
        <v>13.74</v>
      </c>
      <c r="AD127" s="52">
        <v>0</v>
      </c>
      <c r="AE127" s="52">
        <v>0</v>
      </c>
      <c r="AF127" s="52">
        <v>0</v>
      </c>
      <c r="AG127" s="9">
        <f>Z127+AA127+AB127+AC127+AD127+AE127+AF127</f>
        <v>17948.920000000002</v>
      </c>
      <c r="AH127" s="52">
        <v>0</v>
      </c>
      <c r="AI127" s="52">
        <v>0</v>
      </c>
      <c r="AJ127" s="52">
        <v>0</v>
      </c>
      <c r="AK127" s="52">
        <v>0</v>
      </c>
      <c r="AL127" s="52">
        <v>0</v>
      </c>
      <c r="AM127" s="52">
        <v>0</v>
      </c>
      <c r="AN127" s="52">
        <v>8718.82</v>
      </c>
      <c r="AO127" s="52">
        <v>0</v>
      </c>
      <c r="AP127" s="52">
        <v>0</v>
      </c>
      <c r="AQ127" s="52">
        <v>0</v>
      </c>
      <c r="AR127" s="52">
        <v>0</v>
      </c>
      <c r="AS127" s="52">
        <v>0</v>
      </c>
      <c r="AT127" s="9">
        <f>AH127+AI127+AJ127+AK127+AL127+AM127+AN127+AO127+AP127+AQ127+AR127+AS127</f>
        <v>8718.82</v>
      </c>
      <c r="AU127" s="52">
        <v>0</v>
      </c>
      <c r="AV127" s="52">
        <v>0</v>
      </c>
      <c r="AW127" s="52">
        <v>0</v>
      </c>
      <c r="AX127" s="52">
        <v>0</v>
      </c>
      <c r="AY127" s="52">
        <v>0</v>
      </c>
      <c r="AZ127" s="52">
        <v>0</v>
      </c>
      <c r="BA127" s="52">
        <v>0</v>
      </c>
      <c r="BB127" s="52">
        <v>0</v>
      </c>
      <c r="BC127" s="52">
        <v>0</v>
      </c>
      <c r="BD127" s="52">
        <v>0</v>
      </c>
      <c r="BE127" s="9">
        <f>AU127+AV127+AW127+AX127+AY127+AZ127+BA127+BB127+BC127+BD127</f>
        <v>0</v>
      </c>
    </row>
    <row r="128" spans="1:57" ht="96" x14ac:dyDescent="0.25">
      <c r="A128" s="13"/>
      <c r="B128" s="37" t="s">
        <v>503</v>
      </c>
      <c r="C128" s="38" t="s">
        <v>504</v>
      </c>
      <c r="D128" s="54" t="s">
        <v>505</v>
      </c>
      <c r="E128" s="52">
        <v>2910400.99</v>
      </c>
      <c r="F128" s="52">
        <v>109454.32</v>
      </c>
      <c r="G128" s="52">
        <v>35520.93</v>
      </c>
      <c r="H128" s="52">
        <v>25154.67</v>
      </c>
      <c r="I128" s="52">
        <v>0</v>
      </c>
      <c r="J128" s="52">
        <v>0</v>
      </c>
      <c r="K128" s="9">
        <f>F128+G128+H128+I128+J128</f>
        <v>170129.91999999998</v>
      </c>
      <c r="L128" s="52">
        <v>16936.740000000002</v>
      </c>
      <c r="M128" s="52">
        <v>2723334.33</v>
      </c>
      <c r="N128" s="52">
        <v>0</v>
      </c>
      <c r="O128" s="9">
        <f>K128+L128+M128+N128</f>
        <v>2910400.99</v>
      </c>
      <c r="P128" s="9">
        <v>170129.92000000001</v>
      </c>
      <c r="Q128" s="52">
        <v>2094299.9</v>
      </c>
      <c r="R128" s="23">
        <v>2264429.8199999998</v>
      </c>
      <c r="S128" s="9">
        <v>16936.740000000002</v>
      </c>
      <c r="T128" s="52">
        <v>629034.43000000005</v>
      </c>
      <c r="U128" s="23">
        <v>645971.17000000004</v>
      </c>
      <c r="V128" s="52">
        <v>1618717.15</v>
      </c>
      <c r="W128" s="52">
        <v>645712.67000000004</v>
      </c>
      <c r="X128" s="52">
        <v>0</v>
      </c>
      <c r="Y128" s="52">
        <v>0</v>
      </c>
      <c r="Z128" s="52">
        <v>196215.82</v>
      </c>
      <c r="AA128" s="52">
        <v>1402824.48</v>
      </c>
      <c r="AB128" s="52">
        <v>17878.72</v>
      </c>
      <c r="AC128" s="52">
        <v>1798.13</v>
      </c>
      <c r="AD128" s="52">
        <v>0</v>
      </c>
      <c r="AE128" s="52">
        <v>0</v>
      </c>
      <c r="AF128" s="52">
        <v>0</v>
      </c>
      <c r="AG128" s="9">
        <f>Z128+AA128+AB128+AC128+AD128+AE128+AF128</f>
        <v>1618717.15</v>
      </c>
      <c r="AH128" s="52">
        <v>0</v>
      </c>
      <c r="AI128" s="52">
        <v>0</v>
      </c>
      <c r="AJ128" s="52">
        <v>0</v>
      </c>
      <c r="AK128" s="52">
        <v>0</v>
      </c>
      <c r="AL128" s="52">
        <v>0</v>
      </c>
      <c r="AM128" s="52">
        <v>0</v>
      </c>
      <c r="AN128" s="52">
        <v>645712.67000000004</v>
      </c>
      <c r="AO128" s="52">
        <v>0</v>
      </c>
      <c r="AP128" s="52">
        <v>0</v>
      </c>
      <c r="AQ128" s="52">
        <v>0</v>
      </c>
      <c r="AR128" s="52">
        <v>0</v>
      </c>
      <c r="AS128" s="52">
        <v>0</v>
      </c>
      <c r="AT128" s="9">
        <f>AH128+AI128+AJ128+AK128+AL128+AM128+AN128+AO128+AP128+AQ128+AR128+AS128</f>
        <v>645712.67000000004</v>
      </c>
      <c r="AU128" s="52">
        <v>0</v>
      </c>
      <c r="AV128" s="52">
        <v>0</v>
      </c>
      <c r="AW128" s="52">
        <v>0</v>
      </c>
      <c r="AX128" s="52">
        <v>0</v>
      </c>
      <c r="AY128" s="52">
        <v>0</v>
      </c>
      <c r="AZ128" s="52">
        <v>0</v>
      </c>
      <c r="BA128" s="52">
        <v>0</v>
      </c>
      <c r="BB128" s="52">
        <v>0</v>
      </c>
      <c r="BC128" s="52">
        <v>0</v>
      </c>
      <c r="BD128" s="52">
        <v>0</v>
      </c>
      <c r="BE128" s="9">
        <f>AU128+AV128+AW128+AX128+AY128+AZ128+BA128+BB128+BC128+BD128</f>
        <v>0</v>
      </c>
    </row>
    <row r="129" spans="1:57" x14ac:dyDescent="0.25">
      <c r="A129" s="13"/>
      <c r="B129" s="37" t="s">
        <v>506</v>
      </c>
      <c r="C129" s="38" t="s">
        <v>507</v>
      </c>
      <c r="D129" s="54" t="s">
        <v>508</v>
      </c>
      <c r="E129" s="52">
        <v>499156.03</v>
      </c>
      <c r="F129" s="52">
        <v>7569.64</v>
      </c>
      <c r="G129" s="52">
        <v>43760.27</v>
      </c>
      <c r="H129" s="52">
        <v>33533.870000000003</v>
      </c>
      <c r="I129" s="52">
        <v>0</v>
      </c>
      <c r="J129" s="52">
        <v>5307.89</v>
      </c>
      <c r="K129" s="9">
        <f>F129+G129+H129+I129+J129</f>
        <v>90171.67</v>
      </c>
      <c r="L129" s="52">
        <v>263796.55</v>
      </c>
      <c r="M129" s="52">
        <v>145187.81</v>
      </c>
      <c r="N129" s="52">
        <v>0</v>
      </c>
      <c r="O129" s="9">
        <f>K129+L129+M129+N129</f>
        <v>499156.02999999997</v>
      </c>
      <c r="P129" s="9">
        <v>90171.67</v>
      </c>
      <c r="Q129" s="52">
        <v>111652.4</v>
      </c>
      <c r="R129" s="23">
        <v>201824.07</v>
      </c>
      <c r="S129" s="9">
        <v>263796.55</v>
      </c>
      <c r="T129" s="52">
        <v>33535.410000000003</v>
      </c>
      <c r="U129" s="23">
        <v>297331.96000000002</v>
      </c>
      <c r="V129" s="52">
        <v>124353.58</v>
      </c>
      <c r="W129" s="52">
        <v>77470.490000000005</v>
      </c>
      <c r="X129" s="52">
        <v>0</v>
      </c>
      <c r="Y129" s="52">
        <v>0</v>
      </c>
      <c r="Z129" s="52">
        <v>15073.75</v>
      </c>
      <c r="AA129" s="52">
        <v>108123.91</v>
      </c>
      <c r="AB129" s="52">
        <v>1072.46</v>
      </c>
      <c r="AC129" s="52">
        <v>83.46</v>
      </c>
      <c r="AD129" s="52">
        <v>0</v>
      </c>
      <c r="AE129" s="52">
        <v>0</v>
      </c>
      <c r="AF129" s="52">
        <v>0</v>
      </c>
      <c r="AG129" s="9">
        <f>Z129+AA129+AB129+AC129+AD129+AE129+AF129</f>
        <v>124353.58000000002</v>
      </c>
      <c r="AH129" s="52">
        <v>0</v>
      </c>
      <c r="AI129" s="52">
        <v>0</v>
      </c>
      <c r="AJ129" s="52">
        <v>0</v>
      </c>
      <c r="AK129" s="52">
        <v>0</v>
      </c>
      <c r="AL129" s="52">
        <v>0</v>
      </c>
      <c r="AM129" s="52">
        <v>0</v>
      </c>
      <c r="AN129" s="52">
        <v>77470.490000000005</v>
      </c>
      <c r="AO129" s="52">
        <v>0</v>
      </c>
      <c r="AP129" s="52">
        <v>0</v>
      </c>
      <c r="AQ129" s="52">
        <v>0</v>
      </c>
      <c r="AR129" s="52">
        <v>0</v>
      </c>
      <c r="AS129" s="52">
        <v>0</v>
      </c>
      <c r="AT129" s="9">
        <f>AH129+AI129+AJ129+AK129+AL129+AM129+AN129+AO129+AP129+AQ129+AR129+AS129</f>
        <v>77470.490000000005</v>
      </c>
      <c r="AU129" s="52">
        <v>0</v>
      </c>
      <c r="AV129" s="52">
        <v>0</v>
      </c>
      <c r="AW129" s="52">
        <v>0</v>
      </c>
      <c r="AX129" s="52">
        <v>0</v>
      </c>
      <c r="AY129" s="52">
        <v>0</v>
      </c>
      <c r="AZ129" s="52">
        <v>0</v>
      </c>
      <c r="BA129" s="52">
        <v>0</v>
      </c>
      <c r="BB129" s="52">
        <v>0</v>
      </c>
      <c r="BC129" s="52">
        <v>0</v>
      </c>
      <c r="BD129" s="52">
        <v>0</v>
      </c>
      <c r="BE129" s="9">
        <f>AU129+AV129+AW129+AX129+AY129+AZ129+BA129+BB129+BC129+BD129</f>
        <v>0</v>
      </c>
    </row>
    <row r="130" spans="1:57" ht="33" x14ac:dyDescent="0.25">
      <c r="A130" s="13"/>
      <c r="B130" s="37" t="s">
        <v>509</v>
      </c>
      <c r="C130" s="38" t="s">
        <v>510</v>
      </c>
      <c r="D130" s="54" t="s">
        <v>511</v>
      </c>
      <c r="E130" s="52">
        <v>942855.96</v>
      </c>
      <c r="F130" s="52">
        <v>138540.54999999999</v>
      </c>
      <c r="G130" s="52">
        <v>177254.96</v>
      </c>
      <c r="H130" s="52">
        <v>25360.85</v>
      </c>
      <c r="I130" s="52">
        <v>0</v>
      </c>
      <c r="J130" s="52">
        <v>29776.69</v>
      </c>
      <c r="K130" s="9">
        <f>F130+G130+H130+I130+J130</f>
        <v>370933.05</v>
      </c>
      <c r="L130" s="52">
        <v>400971.29</v>
      </c>
      <c r="M130" s="52">
        <v>170951.62</v>
      </c>
      <c r="N130" s="52">
        <v>0</v>
      </c>
      <c r="O130" s="9">
        <f>K130+L130+M130+N130</f>
        <v>942855.96</v>
      </c>
      <c r="P130" s="9">
        <v>370933.05</v>
      </c>
      <c r="Q130" s="52">
        <v>131465.29999999999</v>
      </c>
      <c r="R130" s="23">
        <v>502398.35</v>
      </c>
      <c r="S130" s="9">
        <v>400971.29</v>
      </c>
      <c r="T130" s="52">
        <v>39486.32</v>
      </c>
      <c r="U130" s="23">
        <v>440457.61</v>
      </c>
      <c r="V130" s="52">
        <v>293142.68</v>
      </c>
      <c r="W130" s="52">
        <v>209255.67</v>
      </c>
      <c r="X130" s="52">
        <v>0</v>
      </c>
      <c r="Y130" s="52">
        <v>0</v>
      </c>
      <c r="Z130" s="52">
        <v>35533.839999999997</v>
      </c>
      <c r="AA130" s="52">
        <v>254197.39</v>
      </c>
      <c r="AB130" s="52">
        <v>3122.16</v>
      </c>
      <c r="AC130" s="52">
        <v>289.29000000000002</v>
      </c>
      <c r="AD130" s="52">
        <v>0</v>
      </c>
      <c r="AE130" s="52">
        <v>0</v>
      </c>
      <c r="AF130" s="52">
        <v>0</v>
      </c>
      <c r="AG130" s="9">
        <f>Z130+AA130+AB130+AC130+AD130+AE130+AF130</f>
        <v>293142.67999999993</v>
      </c>
      <c r="AH130" s="52">
        <v>0</v>
      </c>
      <c r="AI130" s="52">
        <v>0</v>
      </c>
      <c r="AJ130" s="52">
        <v>0</v>
      </c>
      <c r="AK130" s="52">
        <v>0</v>
      </c>
      <c r="AL130" s="52">
        <v>0</v>
      </c>
      <c r="AM130" s="52">
        <v>0</v>
      </c>
      <c r="AN130" s="52">
        <v>209255.67</v>
      </c>
      <c r="AO130" s="52">
        <v>0</v>
      </c>
      <c r="AP130" s="52">
        <v>0</v>
      </c>
      <c r="AQ130" s="52">
        <v>0</v>
      </c>
      <c r="AR130" s="52">
        <v>0</v>
      </c>
      <c r="AS130" s="52">
        <v>0</v>
      </c>
      <c r="AT130" s="9">
        <f>AH130+AI130+AJ130+AK130+AL130+AM130+AN130+AO130+AP130+AQ130+AR130+AS130</f>
        <v>209255.67</v>
      </c>
      <c r="AU130" s="52">
        <v>0</v>
      </c>
      <c r="AV130" s="52">
        <v>0</v>
      </c>
      <c r="AW130" s="52">
        <v>0</v>
      </c>
      <c r="AX130" s="52">
        <v>0</v>
      </c>
      <c r="AY130" s="52">
        <v>0</v>
      </c>
      <c r="AZ130" s="52">
        <v>0</v>
      </c>
      <c r="BA130" s="52">
        <v>0</v>
      </c>
      <c r="BB130" s="52">
        <v>0</v>
      </c>
      <c r="BC130" s="52">
        <v>0</v>
      </c>
      <c r="BD130" s="52">
        <v>0</v>
      </c>
      <c r="BE130" s="9">
        <f>AU130+AV130+AW130+AX130+AY130+AZ130+BA130+BB130+BC130+BD130</f>
        <v>0</v>
      </c>
    </row>
    <row r="131" spans="1:57" ht="43.5" x14ac:dyDescent="0.25">
      <c r="A131" s="13"/>
      <c r="B131" s="28" t="s">
        <v>182</v>
      </c>
      <c r="C131" s="22" t="s">
        <v>512</v>
      </c>
      <c r="D131" s="53" t="s">
        <v>513</v>
      </c>
      <c r="E131" s="23">
        <f>E109+E110+E111+E112+E113+E114+E115+E116+E117+E118+E119+E120+E121+E122+E123+E124+E125+E126+E127+E128+E129+E130</f>
        <v>56636572.040000014</v>
      </c>
      <c r="F131" s="9">
        <v>3893776.99</v>
      </c>
      <c r="G131" s="9">
        <v>1043601.51</v>
      </c>
      <c r="H131" s="9">
        <v>360689.81</v>
      </c>
      <c r="I131" s="9">
        <v>0</v>
      </c>
      <c r="J131" s="9">
        <v>22016488.120000001</v>
      </c>
      <c r="K131" s="9">
        <f>F131+G131+H131+I131+J131</f>
        <v>27314556.43</v>
      </c>
      <c r="L131" s="9">
        <v>9246908.6500000004</v>
      </c>
      <c r="M131" s="9">
        <v>20075106.960000001</v>
      </c>
      <c r="N131" s="9">
        <v>0</v>
      </c>
      <c r="O131" s="9">
        <f>K131+L131+M131+N131</f>
        <v>56636572.039999999</v>
      </c>
      <c r="P131" s="9">
        <v>27314556.43</v>
      </c>
      <c r="Q131" s="9">
        <v>15438168.57</v>
      </c>
      <c r="R131" s="23">
        <v>42752725</v>
      </c>
      <c r="S131" s="9">
        <v>9246908.6500000004</v>
      </c>
      <c r="T131" s="9">
        <v>4636938.3899999997</v>
      </c>
      <c r="U131" s="23">
        <v>13883847.039999999</v>
      </c>
      <c r="V131" s="9">
        <v>30755535.300000001</v>
      </c>
      <c r="W131" s="9">
        <v>11997189.699999999</v>
      </c>
      <c r="X131" s="9">
        <v>0</v>
      </c>
      <c r="Y131" s="9">
        <v>0</v>
      </c>
      <c r="Z131" s="9">
        <v>3728089.57</v>
      </c>
      <c r="AA131" s="9">
        <v>26654485.140000001</v>
      </c>
      <c r="AB131" s="9">
        <v>341882.15</v>
      </c>
      <c r="AC131" s="9">
        <v>31078.44</v>
      </c>
      <c r="AD131" s="9">
        <v>0</v>
      </c>
      <c r="AE131" s="9">
        <v>0</v>
      </c>
      <c r="AF131" s="9">
        <v>0</v>
      </c>
      <c r="AG131" s="9">
        <f>Z131+AA131+AB131+AC131+AD131+AE131+AF131</f>
        <v>30755535.300000001</v>
      </c>
      <c r="AH131" s="9">
        <v>0</v>
      </c>
      <c r="AI131" s="9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11997189.699999999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9">
        <f>AH131+AI131+AJ131+AK131+AL131+AM131+AN131+AO131+AP131+AQ131+AR131+AS131</f>
        <v>11997189.699999999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9">
        <v>0</v>
      </c>
      <c r="BB131" s="9">
        <v>0</v>
      </c>
      <c r="BC131" s="9">
        <v>0</v>
      </c>
      <c r="BD131" s="9">
        <v>0</v>
      </c>
      <c r="BE131" s="9">
        <f>AU131+AV131+AW131+AX131+AY131+AZ131+BA131+BB131+BC131+BD131</f>
        <v>0</v>
      </c>
    </row>
    <row r="132" spans="1:57" ht="43.5" x14ac:dyDescent="0.25">
      <c r="A132" s="36" t="s">
        <v>514</v>
      </c>
      <c r="B132" s="37" t="s">
        <v>515</v>
      </c>
      <c r="C132" s="38" t="s">
        <v>516</v>
      </c>
      <c r="D132" s="54" t="s">
        <v>517</v>
      </c>
      <c r="E132" s="52">
        <v>78887207.299999997</v>
      </c>
      <c r="F132" s="52">
        <v>35058050.289999999</v>
      </c>
      <c r="G132" s="52">
        <v>23833204.219999999</v>
      </c>
      <c r="H132" s="52">
        <v>1181054.44</v>
      </c>
      <c r="I132" s="52">
        <v>0</v>
      </c>
      <c r="J132" s="52">
        <v>772845.85</v>
      </c>
      <c r="K132" s="9">
        <f>F132+G132+H132+I132+J132</f>
        <v>60845154.799999997</v>
      </c>
      <c r="L132" s="52">
        <v>14952215.689999999</v>
      </c>
      <c r="M132" s="52">
        <v>3089836.81</v>
      </c>
      <c r="N132" s="52">
        <v>0</v>
      </c>
      <c r="O132" s="9">
        <f>K132+L132+M132+N132</f>
        <v>78887207.299999997</v>
      </c>
      <c r="P132" s="9">
        <v>60845154.799999997</v>
      </c>
      <c r="Q132" s="52">
        <v>2376147.81</v>
      </c>
      <c r="R132" s="23">
        <v>63221302.609999999</v>
      </c>
      <c r="S132" s="9">
        <v>14952215.689999999</v>
      </c>
      <c r="T132" s="52">
        <v>713689</v>
      </c>
      <c r="U132" s="23">
        <v>15665904.689999999</v>
      </c>
      <c r="V132" s="52">
        <v>43961263.920000002</v>
      </c>
      <c r="W132" s="52">
        <v>19260038.699999999</v>
      </c>
      <c r="X132" s="52">
        <v>0</v>
      </c>
      <c r="Y132" s="52">
        <v>0</v>
      </c>
      <c r="Z132" s="52">
        <v>5650889.54</v>
      </c>
      <c r="AA132" s="52">
        <v>37828069.219999999</v>
      </c>
      <c r="AB132" s="52">
        <v>411715.75</v>
      </c>
      <c r="AC132" s="52">
        <v>70589.41</v>
      </c>
      <c r="AD132" s="52">
        <v>0</v>
      </c>
      <c r="AE132" s="52">
        <v>0</v>
      </c>
      <c r="AF132" s="52">
        <v>0</v>
      </c>
      <c r="AG132" s="9">
        <f>Z132+AA132+AB132+AC132+AD132+AE132+AF132</f>
        <v>43961263.919999994</v>
      </c>
      <c r="AH132" s="52">
        <v>0</v>
      </c>
      <c r="AI132" s="52">
        <v>0</v>
      </c>
      <c r="AJ132" s="52">
        <v>0</v>
      </c>
      <c r="AK132" s="52">
        <v>0</v>
      </c>
      <c r="AL132" s="52">
        <v>0</v>
      </c>
      <c r="AM132" s="52">
        <v>0</v>
      </c>
      <c r="AN132" s="52">
        <v>19260038.699999999</v>
      </c>
      <c r="AO132" s="52">
        <v>0</v>
      </c>
      <c r="AP132" s="52">
        <v>0</v>
      </c>
      <c r="AQ132" s="52">
        <v>0</v>
      </c>
      <c r="AR132" s="52">
        <v>0</v>
      </c>
      <c r="AS132" s="52">
        <v>0</v>
      </c>
      <c r="AT132" s="9">
        <f>AH132+AI132+AJ132+AK132+AL132+AM132+AN132+AO132+AP132+AQ132+AR132+AS132</f>
        <v>19260038.699999999</v>
      </c>
      <c r="AU132" s="52">
        <v>0</v>
      </c>
      <c r="AV132" s="52">
        <v>0</v>
      </c>
      <c r="AW132" s="52">
        <v>0</v>
      </c>
      <c r="AX132" s="52">
        <v>0</v>
      </c>
      <c r="AY132" s="52">
        <v>0</v>
      </c>
      <c r="AZ132" s="52">
        <v>0</v>
      </c>
      <c r="BA132" s="52">
        <v>0</v>
      </c>
      <c r="BB132" s="52">
        <v>0</v>
      </c>
      <c r="BC132" s="52">
        <v>0</v>
      </c>
      <c r="BD132" s="52">
        <v>0</v>
      </c>
      <c r="BE132" s="9">
        <f>AU132+AV132+AW132+AX132+AY132+AZ132+BA132+BB132+BC132+BD132</f>
        <v>0</v>
      </c>
    </row>
    <row r="133" spans="1:57" ht="43.5" x14ac:dyDescent="0.25">
      <c r="A133" s="13"/>
      <c r="B133" s="37" t="s">
        <v>518</v>
      </c>
      <c r="C133" s="38" t="s">
        <v>519</v>
      </c>
      <c r="D133" s="54" t="s">
        <v>520</v>
      </c>
      <c r="E133" s="52">
        <v>5941369.9199999999</v>
      </c>
      <c r="F133" s="52">
        <v>75436.100000000006</v>
      </c>
      <c r="G133" s="52">
        <v>940283.83</v>
      </c>
      <c r="H133" s="52">
        <v>2061697.8</v>
      </c>
      <c r="I133" s="52">
        <v>0</v>
      </c>
      <c r="J133" s="52">
        <v>0</v>
      </c>
      <c r="K133" s="9">
        <f>F133+G133+H133+I133+J133</f>
        <v>3077417.73</v>
      </c>
      <c r="L133" s="52">
        <v>2449517.63</v>
      </c>
      <c r="M133" s="52">
        <v>414434.56</v>
      </c>
      <c r="N133" s="52">
        <v>0</v>
      </c>
      <c r="O133" s="9">
        <f>K133+L133+M133+N133</f>
        <v>5941369.919999999</v>
      </c>
      <c r="P133" s="9">
        <v>3077417.73</v>
      </c>
      <c r="Q133" s="52">
        <v>318708.67</v>
      </c>
      <c r="R133" s="23">
        <v>3396126.4</v>
      </c>
      <c r="S133" s="9">
        <v>2449517.63</v>
      </c>
      <c r="T133" s="52">
        <v>95725.89</v>
      </c>
      <c r="U133" s="23">
        <v>2545243.52</v>
      </c>
      <c r="V133" s="52">
        <v>1456715.01</v>
      </c>
      <c r="W133" s="52">
        <v>1939411.38</v>
      </c>
      <c r="X133" s="52">
        <v>0</v>
      </c>
      <c r="Y133" s="52">
        <v>0</v>
      </c>
      <c r="Z133" s="52">
        <v>187249.75</v>
      </c>
      <c r="AA133" s="52">
        <v>1253836.1200000001</v>
      </c>
      <c r="AB133" s="52">
        <v>14811.06</v>
      </c>
      <c r="AC133" s="52">
        <v>818.08</v>
      </c>
      <c r="AD133" s="52">
        <v>0</v>
      </c>
      <c r="AE133" s="52">
        <v>0</v>
      </c>
      <c r="AF133" s="52">
        <v>0</v>
      </c>
      <c r="AG133" s="9">
        <f>Z133+AA133+AB133+AC133+AD133+AE133+AF133</f>
        <v>1456715.0100000002</v>
      </c>
      <c r="AH133" s="52">
        <v>0</v>
      </c>
      <c r="AI133" s="52">
        <v>0</v>
      </c>
      <c r="AJ133" s="52">
        <v>0</v>
      </c>
      <c r="AK133" s="52">
        <v>0</v>
      </c>
      <c r="AL133" s="52">
        <v>0</v>
      </c>
      <c r="AM133" s="52">
        <v>0</v>
      </c>
      <c r="AN133" s="52">
        <v>1939411.38</v>
      </c>
      <c r="AO133" s="52">
        <v>0</v>
      </c>
      <c r="AP133" s="52">
        <v>0</v>
      </c>
      <c r="AQ133" s="52">
        <v>0</v>
      </c>
      <c r="AR133" s="52">
        <v>0</v>
      </c>
      <c r="AS133" s="52">
        <v>0</v>
      </c>
      <c r="AT133" s="9">
        <f>AH133+AI133+AJ133+AK133+AL133+AM133+AN133+AO133+AP133+AQ133+AR133+AS133</f>
        <v>1939411.38</v>
      </c>
      <c r="AU133" s="52">
        <v>0</v>
      </c>
      <c r="AV133" s="52">
        <v>0</v>
      </c>
      <c r="AW133" s="52">
        <v>0</v>
      </c>
      <c r="AX133" s="52">
        <v>0</v>
      </c>
      <c r="AY133" s="52">
        <v>0</v>
      </c>
      <c r="AZ133" s="52">
        <v>0</v>
      </c>
      <c r="BA133" s="52">
        <v>0</v>
      </c>
      <c r="BB133" s="52">
        <v>0</v>
      </c>
      <c r="BC133" s="52">
        <v>0</v>
      </c>
      <c r="BD133" s="52">
        <v>0</v>
      </c>
      <c r="BE133" s="9">
        <f>AU133+AV133+AW133+AX133+AY133+AZ133+BA133+BB133+BC133+BD133</f>
        <v>0</v>
      </c>
    </row>
    <row r="134" spans="1:57" ht="43.5" x14ac:dyDescent="0.25">
      <c r="A134" s="13"/>
      <c r="B134" s="37" t="s">
        <v>521</v>
      </c>
      <c r="C134" s="38" t="s">
        <v>522</v>
      </c>
      <c r="D134" s="54" t="s">
        <v>523</v>
      </c>
      <c r="E134" s="52">
        <v>98396062.370000005</v>
      </c>
      <c r="F134" s="52">
        <v>39694358.229999997</v>
      </c>
      <c r="G134" s="52">
        <v>32342720.399999999</v>
      </c>
      <c r="H134" s="52">
        <v>4558213.96</v>
      </c>
      <c r="I134" s="52">
        <v>0</v>
      </c>
      <c r="J134" s="52">
        <v>760887.25</v>
      </c>
      <c r="K134" s="9">
        <f>F134+G134+H134+I134+J134</f>
        <v>77356179.839999989</v>
      </c>
      <c r="L134" s="52">
        <v>17732977.879999999</v>
      </c>
      <c r="M134" s="52">
        <v>3306904.65</v>
      </c>
      <c r="N134" s="52">
        <v>0</v>
      </c>
      <c r="O134" s="9">
        <f>K134+L134+M134+N134</f>
        <v>98396062.36999999</v>
      </c>
      <c r="P134" s="9">
        <v>77356179.840000004</v>
      </c>
      <c r="Q134" s="52">
        <v>2543077.4300000002</v>
      </c>
      <c r="R134" s="23">
        <v>79899257.269999996</v>
      </c>
      <c r="S134" s="9">
        <v>17732977.879999999</v>
      </c>
      <c r="T134" s="52">
        <v>763827.22</v>
      </c>
      <c r="U134" s="23">
        <v>18496805.100000001</v>
      </c>
      <c r="V134" s="52">
        <v>54259072.649999999</v>
      </c>
      <c r="W134" s="52">
        <v>25640184.609999999</v>
      </c>
      <c r="X134" s="52">
        <v>0</v>
      </c>
      <c r="Y134" s="52">
        <v>0</v>
      </c>
      <c r="Z134" s="52">
        <v>6974595.3300000001</v>
      </c>
      <c r="AA134" s="52">
        <v>46671131.100000001</v>
      </c>
      <c r="AB134" s="52">
        <v>530048.87</v>
      </c>
      <c r="AC134" s="52">
        <v>83297.350000000006</v>
      </c>
      <c r="AD134" s="52">
        <v>0</v>
      </c>
      <c r="AE134" s="52">
        <v>0</v>
      </c>
      <c r="AF134" s="52">
        <v>0</v>
      </c>
      <c r="AG134" s="9">
        <f>Z134+AA134+AB134+AC134+AD134+AE134+AF134</f>
        <v>54259072.649999999</v>
      </c>
      <c r="AH134" s="52">
        <v>0</v>
      </c>
      <c r="AI134" s="52">
        <v>0</v>
      </c>
      <c r="AJ134" s="52">
        <v>0</v>
      </c>
      <c r="AK134" s="52">
        <v>0</v>
      </c>
      <c r="AL134" s="52">
        <v>0</v>
      </c>
      <c r="AM134" s="52">
        <v>0</v>
      </c>
      <c r="AN134" s="52">
        <v>25640184.609999999</v>
      </c>
      <c r="AO134" s="52">
        <v>0</v>
      </c>
      <c r="AP134" s="52">
        <v>0</v>
      </c>
      <c r="AQ134" s="52">
        <v>0</v>
      </c>
      <c r="AR134" s="52">
        <v>0</v>
      </c>
      <c r="AS134" s="52">
        <v>0</v>
      </c>
      <c r="AT134" s="9">
        <f>AH134+AI134+AJ134+AK134+AL134+AM134+AN134+AO134+AP134+AQ134+AR134+AS134</f>
        <v>25640184.609999999</v>
      </c>
      <c r="AU134" s="52">
        <v>0</v>
      </c>
      <c r="AV134" s="52">
        <v>0</v>
      </c>
      <c r="AW134" s="52">
        <v>0</v>
      </c>
      <c r="AX134" s="52">
        <v>0</v>
      </c>
      <c r="AY134" s="52">
        <v>0</v>
      </c>
      <c r="AZ134" s="52">
        <v>0</v>
      </c>
      <c r="BA134" s="52">
        <v>0</v>
      </c>
      <c r="BB134" s="52">
        <v>0</v>
      </c>
      <c r="BC134" s="52">
        <v>0</v>
      </c>
      <c r="BD134" s="52">
        <v>0</v>
      </c>
      <c r="BE134" s="9">
        <f>AU134+AV134+AW134+AX134+AY134+AZ134+BA134+BB134+BC134+BD134</f>
        <v>0</v>
      </c>
    </row>
    <row r="135" spans="1:57" ht="64.5" x14ac:dyDescent="0.25">
      <c r="A135" s="13"/>
      <c r="B135" s="37" t="s">
        <v>524</v>
      </c>
      <c r="C135" s="38" t="s">
        <v>525</v>
      </c>
      <c r="D135" s="54" t="s">
        <v>526</v>
      </c>
      <c r="E135" s="52">
        <v>176424.55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9">
        <f>F135+G135+H135+I135+J135</f>
        <v>0</v>
      </c>
      <c r="L135" s="52">
        <v>0</v>
      </c>
      <c r="M135" s="52">
        <v>176424.55</v>
      </c>
      <c r="N135" s="52">
        <v>0</v>
      </c>
      <c r="O135" s="9">
        <f>K135+L135+M135+N135</f>
        <v>176424.55</v>
      </c>
      <c r="P135" s="9">
        <v>0</v>
      </c>
      <c r="Q135" s="52">
        <v>135674.09</v>
      </c>
      <c r="R135" s="23">
        <v>135674.09</v>
      </c>
      <c r="S135" s="9">
        <v>0</v>
      </c>
      <c r="T135" s="52">
        <v>40750.46</v>
      </c>
      <c r="U135" s="23">
        <v>40750.46</v>
      </c>
      <c r="V135" s="52">
        <v>95768.1</v>
      </c>
      <c r="W135" s="52">
        <v>39906</v>
      </c>
      <c r="X135" s="52">
        <v>0</v>
      </c>
      <c r="Y135" s="52">
        <v>0</v>
      </c>
      <c r="Z135" s="52">
        <v>12352.54</v>
      </c>
      <c r="AA135" s="52">
        <v>82185.03</v>
      </c>
      <c r="AB135" s="52">
        <v>1113.48</v>
      </c>
      <c r="AC135" s="52">
        <v>117.05</v>
      </c>
      <c r="AD135" s="52">
        <v>0</v>
      </c>
      <c r="AE135" s="52">
        <v>0</v>
      </c>
      <c r="AF135" s="52">
        <v>0</v>
      </c>
      <c r="AG135" s="9">
        <f>Z135+AA135+AB135+AC135+AD135+AE135+AF135</f>
        <v>95768.1</v>
      </c>
      <c r="AH135" s="52">
        <v>0</v>
      </c>
      <c r="AI135" s="52">
        <v>0</v>
      </c>
      <c r="AJ135" s="52">
        <v>0</v>
      </c>
      <c r="AK135" s="52">
        <v>0</v>
      </c>
      <c r="AL135" s="52">
        <v>0</v>
      </c>
      <c r="AM135" s="52">
        <v>0</v>
      </c>
      <c r="AN135" s="52">
        <v>39906</v>
      </c>
      <c r="AO135" s="52">
        <v>0</v>
      </c>
      <c r="AP135" s="52">
        <v>0</v>
      </c>
      <c r="AQ135" s="52">
        <v>0</v>
      </c>
      <c r="AR135" s="52">
        <v>0</v>
      </c>
      <c r="AS135" s="52">
        <v>0</v>
      </c>
      <c r="AT135" s="9">
        <f>AH135+AI135+AJ135+AK135+AL135+AM135+AN135+AO135+AP135+AQ135+AR135+AS135</f>
        <v>39906</v>
      </c>
      <c r="AU135" s="52">
        <v>0</v>
      </c>
      <c r="AV135" s="52">
        <v>0</v>
      </c>
      <c r="AW135" s="52">
        <v>0</v>
      </c>
      <c r="AX135" s="52">
        <v>0</v>
      </c>
      <c r="AY135" s="52">
        <v>0</v>
      </c>
      <c r="AZ135" s="52">
        <v>0</v>
      </c>
      <c r="BA135" s="52">
        <v>0</v>
      </c>
      <c r="BB135" s="52">
        <v>0</v>
      </c>
      <c r="BC135" s="52">
        <v>0</v>
      </c>
      <c r="BD135" s="52">
        <v>0</v>
      </c>
      <c r="BE135" s="9">
        <f>AU135+AV135+AW135+AX135+AY135+AZ135+BA135+BB135+BC135+BD135</f>
        <v>0</v>
      </c>
    </row>
    <row r="136" spans="1:57" ht="64.5" x14ac:dyDescent="0.25">
      <c r="A136" s="13"/>
      <c r="B136" s="37" t="s">
        <v>527</v>
      </c>
      <c r="C136" s="38" t="s">
        <v>528</v>
      </c>
      <c r="D136" s="54" t="s">
        <v>529</v>
      </c>
      <c r="E136" s="52">
        <v>0</v>
      </c>
      <c r="F136" s="52">
        <v>0</v>
      </c>
      <c r="G136" s="52">
        <v>0</v>
      </c>
      <c r="H136" s="52">
        <v>0</v>
      </c>
      <c r="I136" s="52">
        <v>0</v>
      </c>
      <c r="J136" s="52">
        <v>0</v>
      </c>
      <c r="K136" s="9">
        <f>F136+G136+H136+I136+J136</f>
        <v>0</v>
      </c>
      <c r="L136" s="52">
        <v>0</v>
      </c>
      <c r="M136" s="52">
        <v>0</v>
      </c>
      <c r="N136" s="52">
        <v>0</v>
      </c>
      <c r="O136" s="9">
        <f>K136+L136+M136+N136</f>
        <v>0</v>
      </c>
      <c r="P136" s="9">
        <v>0</v>
      </c>
      <c r="Q136" s="52">
        <v>0</v>
      </c>
      <c r="R136" s="23">
        <v>0</v>
      </c>
      <c r="S136" s="9">
        <v>0</v>
      </c>
      <c r="T136" s="52">
        <v>0</v>
      </c>
      <c r="U136" s="23">
        <v>0</v>
      </c>
      <c r="V136" s="52">
        <v>0</v>
      </c>
      <c r="W136" s="52">
        <v>0</v>
      </c>
      <c r="X136" s="52">
        <v>0</v>
      </c>
      <c r="Y136" s="52">
        <v>0</v>
      </c>
      <c r="Z136" s="52">
        <v>0</v>
      </c>
      <c r="AA136" s="52">
        <v>0</v>
      </c>
      <c r="AB136" s="52">
        <v>0</v>
      </c>
      <c r="AC136" s="52">
        <v>0</v>
      </c>
      <c r="AD136" s="52">
        <v>0</v>
      </c>
      <c r="AE136" s="52">
        <v>0</v>
      </c>
      <c r="AF136" s="52">
        <v>0</v>
      </c>
      <c r="AG136" s="9">
        <f>Z136+AA136+AB136+AC136+AD136+AE136+AF136</f>
        <v>0</v>
      </c>
      <c r="AH136" s="52">
        <v>0</v>
      </c>
      <c r="AI136" s="52">
        <v>0</v>
      </c>
      <c r="AJ136" s="52">
        <v>0</v>
      </c>
      <c r="AK136" s="52">
        <v>0</v>
      </c>
      <c r="AL136" s="52">
        <v>0</v>
      </c>
      <c r="AM136" s="52">
        <v>0</v>
      </c>
      <c r="AN136" s="52">
        <v>0</v>
      </c>
      <c r="AO136" s="52">
        <v>0</v>
      </c>
      <c r="AP136" s="52">
        <v>0</v>
      </c>
      <c r="AQ136" s="52">
        <v>0</v>
      </c>
      <c r="AR136" s="52">
        <v>0</v>
      </c>
      <c r="AS136" s="52">
        <v>0</v>
      </c>
      <c r="AT136" s="9">
        <f>AH136+AI136+AJ136+AK136+AL136+AM136+AN136+AO136+AP136+AQ136+AR136+AS136</f>
        <v>0</v>
      </c>
      <c r="AU136" s="52">
        <v>0</v>
      </c>
      <c r="AV136" s="52">
        <v>0</v>
      </c>
      <c r="AW136" s="52">
        <v>0</v>
      </c>
      <c r="AX136" s="52">
        <v>0</v>
      </c>
      <c r="AY136" s="52">
        <v>0</v>
      </c>
      <c r="AZ136" s="52">
        <v>0</v>
      </c>
      <c r="BA136" s="52">
        <v>0</v>
      </c>
      <c r="BB136" s="52">
        <v>0</v>
      </c>
      <c r="BC136" s="52">
        <v>0</v>
      </c>
      <c r="BD136" s="52">
        <v>0</v>
      </c>
      <c r="BE136" s="9">
        <f>AU136+AV136+AW136+AX136+AY136+AZ136+BA136+BB136+BC136+BD136</f>
        <v>0</v>
      </c>
    </row>
    <row r="137" spans="1:57" ht="54" x14ac:dyDescent="0.25">
      <c r="A137" s="13"/>
      <c r="B137" s="37" t="s">
        <v>530</v>
      </c>
      <c r="C137" s="38" t="s">
        <v>531</v>
      </c>
      <c r="D137" s="54" t="s">
        <v>532</v>
      </c>
      <c r="E137" s="52">
        <v>0</v>
      </c>
      <c r="F137" s="52">
        <v>0</v>
      </c>
      <c r="G137" s="52">
        <v>0</v>
      </c>
      <c r="H137" s="52">
        <v>0</v>
      </c>
      <c r="I137" s="52">
        <v>0</v>
      </c>
      <c r="J137" s="52">
        <v>0</v>
      </c>
      <c r="K137" s="9">
        <f>F137+G137+H137+I137+J137</f>
        <v>0</v>
      </c>
      <c r="L137" s="52">
        <v>0</v>
      </c>
      <c r="M137" s="52">
        <v>0</v>
      </c>
      <c r="N137" s="52">
        <v>0</v>
      </c>
      <c r="O137" s="9">
        <f>K137+L137+M137+N137</f>
        <v>0</v>
      </c>
      <c r="P137" s="9">
        <v>0</v>
      </c>
      <c r="Q137" s="52">
        <v>0</v>
      </c>
      <c r="R137" s="23">
        <v>0</v>
      </c>
      <c r="S137" s="9">
        <v>0</v>
      </c>
      <c r="T137" s="52">
        <v>0</v>
      </c>
      <c r="U137" s="23">
        <v>0</v>
      </c>
      <c r="V137" s="52">
        <v>0</v>
      </c>
      <c r="W137" s="52">
        <v>0</v>
      </c>
      <c r="X137" s="52">
        <v>0</v>
      </c>
      <c r="Y137" s="52">
        <v>0</v>
      </c>
      <c r="Z137" s="52">
        <v>0</v>
      </c>
      <c r="AA137" s="52">
        <v>0</v>
      </c>
      <c r="AB137" s="52">
        <v>0</v>
      </c>
      <c r="AC137" s="52">
        <v>0</v>
      </c>
      <c r="AD137" s="52">
        <v>0</v>
      </c>
      <c r="AE137" s="52">
        <v>0</v>
      </c>
      <c r="AF137" s="52">
        <v>0</v>
      </c>
      <c r="AG137" s="9">
        <f>Z137+AA137+AB137+AC137+AD137+AE137+AF137</f>
        <v>0</v>
      </c>
      <c r="AH137" s="52">
        <v>0</v>
      </c>
      <c r="AI137" s="52">
        <v>0</v>
      </c>
      <c r="AJ137" s="52">
        <v>0</v>
      </c>
      <c r="AK137" s="52">
        <v>0</v>
      </c>
      <c r="AL137" s="52">
        <v>0</v>
      </c>
      <c r="AM137" s="52">
        <v>0</v>
      </c>
      <c r="AN137" s="52">
        <v>0</v>
      </c>
      <c r="AO137" s="52">
        <v>0</v>
      </c>
      <c r="AP137" s="52">
        <v>0</v>
      </c>
      <c r="AQ137" s="52">
        <v>0</v>
      </c>
      <c r="AR137" s="52">
        <v>0</v>
      </c>
      <c r="AS137" s="52">
        <v>0</v>
      </c>
      <c r="AT137" s="9">
        <f>AH137+AI137+AJ137+AK137+AL137+AM137+AN137+AO137+AP137+AQ137+AR137+AS137</f>
        <v>0</v>
      </c>
      <c r="AU137" s="52">
        <v>0</v>
      </c>
      <c r="AV137" s="52">
        <v>0</v>
      </c>
      <c r="AW137" s="52">
        <v>0</v>
      </c>
      <c r="AX137" s="52">
        <v>0</v>
      </c>
      <c r="AY137" s="52">
        <v>0</v>
      </c>
      <c r="AZ137" s="52">
        <v>0</v>
      </c>
      <c r="BA137" s="52">
        <v>0</v>
      </c>
      <c r="BB137" s="52">
        <v>0</v>
      </c>
      <c r="BC137" s="52">
        <v>0</v>
      </c>
      <c r="BD137" s="52">
        <v>0</v>
      </c>
      <c r="BE137" s="9">
        <f>AU137+AV137+AW137+AX137+AY137+AZ137+BA137+BB137+BC137+BD137</f>
        <v>0</v>
      </c>
    </row>
    <row r="138" spans="1:57" ht="54" x14ac:dyDescent="0.25">
      <c r="A138" s="13"/>
      <c r="B138" s="37" t="s">
        <v>533</v>
      </c>
      <c r="C138" s="38" t="s">
        <v>534</v>
      </c>
      <c r="D138" s="54" t="s">
        <v>535</v>
      </c>
      <c r="E138" s="52">
        <v>33481640.780000001</v>
      </c>
      <c r="F138" s="52">
        <v>16572471.25</v>
      </c>
      <c r="G138" s="52">
        <v>4857832.07</v>
      </c>
      <c r="H138" s="52">
        <v>2457432.94</v>
      </c>
      <c r="I138" s="52">
        <v>0</v>
      </c>
      <c r="J138" s="52">
        <v>754703.6</v>
      </c>
      <c r="K138" s="9">
        <f>F138+G138+H138+I138+J138</f>
        <v>24642439.860000003</v>
      </c>
      <c r="L138" s="52">
        <v>1864371.26</v>
      </c>
      <c r="M138" s="52">
        <v>6974829.6600000001</v>
      </c>
      <c r="N138" s="52">
        <v>0</v>
      </c>
      <c r="O138" s="9">
        <f>K138+L138+M138+N138</f>
        <v>33481640.780000005</v>
      </c>
      <c r="P138" s="9">
        <v>24642439.859999999</v>
      </c>
      <c r="Q138" s="52">
        <v>5363786.91</v>
      </c>
      <c r="R138" s="23">
        <v>30006226.77</v>
      </c>
      <c r="S138" s="9">
        <v>1864371.26</v>
      </c>
      <c r="T138" s="52">
        <v>1611042.75</v>
      </c>
      <c r="U138" s="23">
        <v>3475414.01</v>
      </c>
      <c r="V138" s="52">
        <v>25581447.620000001</v>
      </c>
      <c r="W138" s="52">
        <v>4424779.1500000004</v>
      </c>
      <c r="X138" s="52">
        <v>0</v>
      </c>
      <c r="Y138" s="52">
        <v>0</v>
      </c>
      <c r="Z138" s="52">
        <v>3235959.98</v>
      </c>
      <c r="AA138" s="52">
        <v>21805470.510000002</v>
      </c>
      <c r="AB138" s="52">
        <v>528564.97</v>
      </c>
      <c r="AC138" s="52">
        <v>11452.16</v>
      </c>
      <c r="AD138" s="52">
        <v>0</v>
      </c>
      <c r="AE138" s="52">
        <v>0</v>
      </c>
      <c r="AF138" s="52">
        <v>0</v>
      </c>
      <c r="AG138" s="9">
        <f>Z138+AA138+AB138+AC138+AD138+AE138+AF138</f>
        <v>25581447.620000001</v>
      </c>
      <c r="AH138" s="52">
        <v>0</v>
      </c>
      <c r="AI138" s="52">
        <v>0</v>
      </c>
      <c r="AJ138" s="52">
        <v>0</v>
      </c>
      <c r="AK138" s="52">
        <v>0</v>
      </c>
      <c r="AL138" s="52">
        <v>0</v>
      </c>
      <c r="AM138" s="52">
        <v>0</v>
      </c>
      <c r="AN138" s="52">
        <v>4424779.1500000004</v>
      </c>
      <c r="AO138" s="52">
        <v>0</v>
      </c>
      <c r="AP138" s="52">
        <v>0</v>
      </c>
      <c r="AQ138" s="52">
        <v>0</v>
      </c>
      <c r="AR138" s="52">
        <v>0</v>
      </c>
      <c r="AS138" s="52">
        <v>0</v>
      </c>
      <c r="AT138" s="9">
        <f>AH138+AI138+AJ138+AK138+AL138+AM138+AN138+AO138+AP138+AQ138+AR138+AS138</f>
        <v>4424779.1500000004</v>
      </c>
      <c r="AU138" s="52">
        <v>0</v>
      </c>
      <c r="AV138" s="52">
        <v>0</v>
      </c>
      <c r="AW138" s="52">
        <v>0</v>
      </c>
      <c r="AX138" s="52">
        <v>0</v>
      </c>
      <c r="AY138" s="52">
        <v>0</v>
      </c>
      <c r="AZ138" s="52">
        <v>0</v>
      </c>
      <c r="BA138" s="52">
        <v>0</v>
      </c>
      <c r="BB138" s="52">
        <v>0</v>
      </c>
      <c r="BC138" s="52">
        <v>0</v>
      </c>
      <c r="BD138" s="52">
        <v>0</v>
      </c>
      <c r="BE138" s="9">
        <f>AU138+AV138+AW138+AX138+AY138+AZ138+BA138+BB138+BC138+BD138</f>
        <v>0</v>
      </c>
    </row>
    <row r="139" spans="1:57" ht="64.5" x14ac:dyDescent="0.25">
      <c r="A139" s="13"/>
      <c r="B139" s="37" t="s">
        <v>536</v>
      </c>
      <c r="C139" s="38" t="s">
        <v>537</v>
      </c>
      <c r="D139" s="54" t="s">
        <v>538</v>
      </c>
      <c r="E139" s="52">
        <v>1289359.5900000001</v>
      </c>
      <c r="F139" s="52">
        <v>0</v>
      </c>
      <c r="G139" s="52">
        <v>0</v>
      </c>
      <c r="H139" s="52">
        <v>0</v>
      </c>
      <c r="I139" s="52">
        <v>0</v>
      </c>
      <c r="J139" s="52">
        <v>0</v>
      </c>
      <c r="K139" s="9">
        <f>F139+G139+H139+I139+J139</f>
        <v>0</v>
      </c>
      <c r="L139" s="52">
        <v>0</v>
      </c>
      <c r="M139" s="52">
        <v>1289359.5900000001</v>
      </c>
      <c r="N139" s="52">
        <v>0</v>
      </c>
      <c r="O139" s="9">
        <f>K139+L139+M139+N139</f>
        <v>1289359.5900000001</v>
      </c>
      <c r="P139" s="9">
        <v>0</v>
      </c>
      <c r="Q139" s="52">
        <v>991543.94</v>
      </c>
      <c r="R139" s="23">
        <v>991543.94</v>
      </c>
      <c r="S139" s="9">
        <v>0</v>
      </c>
      <c r="T139" s="52">
        <v>297815.65000000002</v>
      </c>
      <c r="U139" s="23">
        <v>297815.65000000002</v>
      </c>
      <c r="V139" s="52">
        <v>699899.83</v>
      </c>
      <c r="W139" s="52">
        <v>291644.11</v>
      </c>
      <c r="X139" s="52">
        <v>0</v>
      </c>
      <c r="Y139" s="52">
        <v>0</v>
      </c>
      <c r="Z139" s="52">
        <v>66943.740000000005</v>
      </c>
      <c r="AA139" s="52">
        <v>626908.06999999995</v>
      </c>
      <c r="AB139" s="52">
        <v>5472.71</v>
      </c>
      <c r="AC139" s="52">
        <v>575.30999999999995</v>
      </c>
      <c r="AD139" s="52">
        <v>0</v>
      </c>
      <c r="AE139" s="52">
        <v>0</v>
      </c>
      <c r="AF139" s="52">
        <v>0</v>
      </c>
      <c r="AG139" s="9">
        <f>Z139+AA139+AB139+AC139+AD139+AE139+AF139</f>
        <v>699899.83</v>
      </c>
      <c r="AH139" s="52">
        <v>0</v>
      </c>
      <c r="AI139" s="52">
        <v>0</v>
      </c>
      <c r="AJ139" s="52">
        <v>0</v>
      </c>
      <c r="AK139" s="52">
        <v>0</v>
      </c>
      <c r="AL139" s="52">
        <v>0</v>
      </c>
      <c r="AM139" s="52">
        <v>0</v>
      </c>
      <c r="AN139" s="52">
        <v>291644.11</v>
      </c>
      <c r="AO139" s="52">
        <v>0</v>
      </c>
      <c r="AP139" s="52">
        <v>0</v>
      </c>
      <c r="AQ139" s="52">
        <v>0</v>
      </c>
      <c r="AR139" s="52">
        <v>0</v>
      </c>
      <c r="AS139" s="52">
        <v>0</v>
      </c>
      <c r="AT139" s="9">
        <f>AH139+AI139+AJ139+AK139+AL139+AM139+AN139+AO139+AP139+AQ139+AR139+AS139</f>
        <v>291644.11</v>
      </c>
      <c r="AU139" s="52">
        <v>0</v>
      </c>
      <c r="AV139" s="52">
        <v>0</v>
      </c>
      <c r="AW139" s="52">
        <v>0</v>
      </c>
      <c r="AX139" s="52">
        <v>0</v>
      </c>
      <c r="AY139" s="52">
        <v>0</v>
      </c>
      <c r="AZ139" s="52">
        <v>0</v>
      </c>
      <c r="BA139" s="52">
        <v>0</v>
      </c>
      <c r="BB139" s="52">
        <v>0</v>
      </c>
      <c r="BC139" s="52">
        <v>0</v>
      </c>
      <c r="BD139" s="52">
        <v>0</v>
      </c>
      <c r="BE139" s="9">
        <f>AU139+AV139+AW139+AX139+AY139+AZ139+BA139+BB139+BC139+BD139</f>
        <v>0</v>
      </c>
    </row>
    <row r="140" spans="1:57" ht="64.5" x14ac:dyDescent="0.25">
      <c r="A140" s="13"/>
      <c r="B140" s="37" t="s">
        <v>539</v>
      </c>
      <c r="C140" s="38" t="s">
        <v>540</v>
      </c>
      <c r="D140" s="54" t="s">
        <v>541</v>
      </c>
      <c r="E140" s="52">
        <v>19665974.390000001</v>
      </c>
      <c r="F140" s="52">
        <v>2140182.02</v>
      </c>
      <c r="G140" s="52">
        <v>2035734.18</v>
      </c>
      <c r="H140" s="52">
        <v>380805.23</v>
      </c>
      <c r="I140" s="52">
        <v>0</v>
      </c>
      <c r="J140" s="52">
        <v>1057790.6200000001</v>
      </c>
      <c r="K140" s="9">
        <f>F140+G140+H140+I140+J140</f>
        <v>5614512.0499999998</v>
      </c>
      <c r="L140" s="52">
        <v>7275145.2999999998</v>
      </c>
      <c r="M140" s="52">
        <v>6776317.04</v>
      </c>
      <c r="N140" s="52">
        <v>0</v>
      </c>
      <c r="O140" s="9">
        <f>K140+L140+M140+N140</f>
        <v>19665974.390000001</v>
      </c>
      <c r="P140" s="9">
        <v>5614512.0499999998</v>
      </c>
      <c r="Q140" s="52">
        <v>5211126.6399999997</v>
      </c>
      <c r="R140" s="23">
        <v>10825638.689999999</v>
      </c>
      <c r="S140" s="9">
        <v>7275145.2999999998</v>
      </c>
      <c r="T140" s="52">
        <v>1565190.4</v>
      </c>
      <c r="U140" s="23">
        <v>8840335.6999999993</v>
      </c>
      <c r="V140" s="52">
        <v>6935308.6500000004</v>
      </c>
      <c r="W140" s="52">
        <v>3890330.04</v>
      </c>
      <c r="X140" s="52">
        <v>0</v>
      </c>
      <c r="Y140" s="52">
        <v>0</v>
      </c>
      <c r="Z140" s="52">
        <v>663345.68000000005</v>
      </c>
      <c r="AA140" s="52">
        <v>6212744.0099999998</v>
      </c>
      <c r="AB140" s="52">
        <v>53779.87</v>
      </c>
      <c r="AC140" s="52">
        <v>5439.09</v>
      </c>
      <c r="AD140" s="52">
        <v>0</v>
      </c>
      <c r="AE140" s="52">
        <v>0</v>
      </c>
      <c r="AF140" s="52">
        <v>0</v>
      </c>
      <c r="AG140" s="9">
        <f>Z140+AA140+AB140+AC140+AD140+AE140+AF140</f>
        <v>6935308.6499999994</v>
      </c>
      <c r="AH140" s="52">
        <v>0</v>
      </c>
      <c r="AI140" s="52">
        <v>0</v>
      </c>
      <c r="AJ140" s="52">
        <v>0</v>
      </c>
      <c r="AK140" s="52">
        <v>0</v>
      </c>
      <c r="AL140" s="52">
        <v>0</v>
      </c>
      <c r="AM140" s="52">
        <v>0</v>
      </c>
      <c r="AN140" s="52">
        <v>3890330.04</v>
      </c>
      <c r="AO140" s="52">
        <v>0</v>
      </c>
      <c r="AP140" s="52">
        <v>0</v>
      </c>
      <c r="AQ140" s="52">
        <v>0</v>
      </c>
      <c r="AR140" s="52">
        <v>0</v>
      </c>
      <c r="AS140" s="52">
        <v>0</v>
      </c>
      <c r="AT140" s="9">
        <f>AH140+AI140+AJ140+AK140+AL140+AM140+AN140+AO140+AP140+AQ140+AR140+AS140</f>
        <v>3890330.04</v>
      </c>
      <c r="AU140" s="52">
        <v>0</v>
      </c>
      <c r="AV140" s="52">
        <v>0</v>
      </c>
      <c r="AW140" s="52">
        <v>0</v>
      </c>
      <c r="AX140" s="52">
        <v>0</v>
      </c>
      <c r="AY140" s="52">
        <v>0</v>
      </c>
      <c r="AZ140" s="52">
        <v>0</v>
      </c>
      <c r="BA140" s="52">
        <v>0</v>
      </c>
      <c r="BB140" s="52">
        <v>0</v>
      </c>
      <c r="BC140" s="52">
        <v>0</v>
      </c>
      <c r="BD140" s="52">
        <v>0</v>
      </c>
      <c r="BE140" s="9">
        <f>AU140+AV140+AW140+AX140+AY140+AZ140+BA140+BB140+BC140+BD140</f>
        <v>0</v>
      </c>
    </row>
    <row r="141" spans="1:57" ht="33" x14ac:dyDescent="0.25">
      <c r="A141" s="13"/>
      <c r="B141" s="37" t="s">
        <v>542</v>
      </c>
      <c r="C141" s="38" t="s">
        <v>543</v>
      </c>
      <c r="D141" s="54" t="s">
        <v>544</v>
      </c>
      <c r="E141" s="52">
        <v>0</v>
      </c>
      <c r="F141" s="52">
        <v>0</v>
      </c>
      <c r="G141" s="52">
        <v>0</v>
      </c>
      <c r="H141" s="52">
        <v>0</v>
      </c>
      <c r="I141" s="52">
        <v>0</v>
      </c>
      <c r="J141" s="52">
        <v>0</v>
      </c>
      <c r="K141" s="9">
        <f>F141+G141+H141+I141+J141</f>
        <v>0</v>
      </c>
      <c r="L141" s="52">
        <v>0</v>
      </c>
      <c r="M141" s="52">
        <v>0</v>
      </c>
      <c r="N141" s="52">
        <v>0</v>
      </c>
      <c r="O141" s="9">
        <f>K141+L141+M141+N141</f>
        <v>0</v>
      </c>
      <c r="P141" s="9">
        <v>0</v>
      </c>
      <c r="Q141" s="52">
        <v>0</v>
      </c>
      <c r="R141" s="23">
        <v>0</v>
      </c>
      <c r="S141" s="9">
        <v>0</v>
      </c>
      <c r="T141" s="52">
        <v>0</v>
      </c>
      <c r="U141" s="23">
        <v>0</v>
      </c>
      <c r="V141" s="52">
        <v>0</v>
      </c>
      <c r="W141" s="52">
        <v>0</v>
      </c>
      <c r="X141" s="52">
        <v>0</v>
      </c>
      <c r="Y141" s="52">
        <v>0</v>
      </c>
      <c r="Z141" s="52">
        <v>0</v>
      </c>
      <c r="AA141" s="52">
        <v>0</v>
      </c>
      <c r="AB141" s="52">
        <v>0</v>
      </c>
      <c r="AC141" s="52">
        <v>0</v>
      </c>
      <c r="AD141" s="52">
        <v>0</v>
      </c>
      <c r="AE141" s="52">
        <v>0</v>
      </c>
      <c r="AF141" s="52">
        <v>0</v>
      </c>
      <c r="AG141" s="9">
        <f>Z141+AA141+AB141+AC141+AD141+AE141+AF141</f>
        <v>0</v>
      </c>
      <c r="AH141" s="52">
        <v>0</v>
      </c>
      <c r="AI141" s="52">
        <v>0</v>
      </c>
      <c r="AJ141" s="52">
        <v>0</v>
      </c>
      <c r="AK141" s="52">
        <v>0</v>
      </c>
      <c r="AL141" s="52">
        <v>0</v>
      </c>
      <c r="AM141" s="52">
        <v>0</v>
      </c>
      <c r="AN141" s="52">
        <v>0</v>
      </c>
      <c r="AO141" s="52">
        <v>0</v>
      </c>
      <c r="AP141" s="52">
        <v>0</v>
      </c>
      <c r="AQ141" s="52">
        <v>0</v>
      </c>
      <c r="AR141" s="52">
        <v>0</v>
      </c>
      <c r="AS141" s="52">
        <v>0</v>
      </c>
      <c r="AT141" s="9">
        <f>AH141+AI141+AJ141+AK141+AL141+AM141+AN141+AO141+AP141+AQ141+AR141+AS141</f>
        <v>0</v>
      </c>
      <c r="AU141" s="52">
        <v>0</v>
      </c>
      <c r="AV141" s="52">
        <v>0</v>
      </c>
      <c r="AW141" s="52">
        <v>0</v>
      </c>
      <c r="AX141" s="52">
        <v>0</v>
      </c>
      <c r="AY141" s="52">
        <v>0</v>
      </c>
      <c r="AZ141" s="52">
        <v>0</v>
      </c>
      <c r="BA141" s="52">
        <v>0</v>
      </c>
      <c r="BB141" s="52">
        <v>0</v>
      </c>
      <c r="BC141" s="52">
        <v>0</v>
      </c>
      <c r="BD141" s="52">
        <v>0</v>
      </c>
      <c r="BE141" s="9">
        <f>AU141+AV141+AW141+AX141+AY141+AZ141+BA141+BB141+BC141+BD141</f>
        <v>0</v>
      </c>
    </row>
    <row r="142" spans="1:57" ht="43.5" x14ac:dyDescent="0.25">
      <c r="A142" s="13"/>
      <c r="B142" s="37" t="s">
        <v>545</v>
      </c>
      <c r="C142" s="38" t="s">
        <v>546</v>
      </c>
      <c r="D142" s="54" t="s">
        <v>547</v>
      </c>
      <c r="E142" s="52">
        <v>0</v>
      </c>
      <c r="F142" s="52">
        <v>0</v>
      </c>
      <c r="G142" s="52">
        <v>0</v>
      </c>
      <c r="H142" s="52">
        <v>0</v>
      </c>
      <c r="I142" s="52">
        <v>0</v>
      </c>
      <c r="J142" s="52">
        <v>0</v>
      </c>
      <c r="K142" s="9">
        <f>F142+G142+H142+I142+J142</f>
        <v>0</v>
      </c>
      <c r="L142" s="52">
        <v>0</v>
      </c>
      <c r="M142" s="52">
        <v>0</v>
      </c>
      <c r="N142" s="52">
        <v>0</v>
      </c>
      <c r="O142" s="9">
        <f>K142+L142+M142+N142</f>
        <v>0</v>
      </c>
      <c r="P142" s="9">
        <v>0</v>
      </c>
      <c r="Q142" s="52">
        <v>0</v>
      </c>
      <c r="R142" s="23">
        <v>0</v>
      </c>
      <c r="S142" s="9">
        <v>0</v>
      </c>
      <c r="T142" s="52">
        <v>0</v>
      </c>
      <c r="U142" s="23">
        <v>0</v>
      </c>
      <c r="V142" s="52">
        <v>0</v>
      </c>
      <c r="W142" s="52">
        <v>0</v>
      </c>
      <c r="X142" s="52">
        <v>0</v>
      </c>
      <c r="Y142" s="52">
        <v>0</v>
      </c>
      <c r="Z142" s="52">
        <v>0</v>
      </c>
      <c r="AA142" s="52">
        <v>0</v>
      </c>
      <c r="AB142" s="52">
        <v>0</v>
      </c>
      <c r="AC142" s="52">
        <v>0</v>
      </c>
      <c r="AD142" s="52">
        <v>0</v>
      </c>
      <c r="AE142" s="52">
        <v>0</v>
      </c>
      <c r="AF142" s="52">
        <v>0</v>
      </c>
      <c r="AG142" s="9">
        <f>Z142+AA142+AB142+AC142+AD142+AE142+AF142</f>
        <v>0</v>
      </c>
      <c r="AH142" s="52">
        <v>0</v>
      </c>
      <c r="AI142" s="52">
        <v>0</v>
      </c>
      <c r="AJ142" s="52">
        <v>0</v>
      </c>
      <c r="AK142" s="52">
        <v>0</v>
      </c>
      <c r="AL142" s="52">
        <v>0</v>
      </c>
      <c r="AM142" s="52">
        <v>0</v>
      </c>
      <c r="AN142" s="52">
        <v>0</v>
      </c>
      <c r="AO142" s="52">
        <v>0</v>
      </c>
      <c r="AP142" s="52">
        <v>0</v>
      </c>
      <c r="AQ142" s="52">
        <v>0</v>
      </c>
      <c r="AR142" s="52">
        <v>0</v>
      </c>
      <c r="AS142" s="52">
        <v>0</v>
      </c>
      <c r="AT142" s="9">
        <f>AH142+AI142+AJ142+AK142+AL142+AM142+AN142+AO142+AP142+AQ142+AR142+AS142</f>
        <v>0</v>
      </c>
      <c r="AU142" s="52">
        <v>0</v>
      </c>
      <c r="AV142" s="52">
        <v>0</v>
      </c>
      <c r="AW142" s="52">
        <v>0</v>
      </c>
      <c r="AX142" s="52">
        <v>0</v>
      </c>
      <c r="AY142" s="52">
        <v>0</v>
      </c>
      <c r="AZ142" s="52">
        <v>0</v>
      </c>
      <c r="BA142" s="52">
        <v>0</v>
      </c>
      <c r="BB142" s="52">
        <v>0</v>
      </c>
      <c r="BC142" s="52">
        <v>0</v>
      </c>
      <c r="BD142" s="52">
        <v>0</v>
      </c>
      <c r="BE142" s="9">
        <f>AU142+AV142+AW142+AX142+AY142+AZ142+BA142+BB142+BC142+BD142</f>
        <v>0</v>
      </c>
    </row>
    <row r="143" spans="1:57" ht="54" x14ac:dyDescent="0.25">
      <c r="A143" s="13"/>
      <c r="B143" s="37" t="s">
        <v>548</v>
      </c>
      <c r="C143" s="38" t="s">
        <v>549</v>
      </c>
      <c r="D143" s="54" t="s">
        <v>550</v>
      </c>
      <c r="E143" s="52">
        <v>200000</v>
      </c>
      <c r="F143" s="52">
        <v>0</v>
      </c>
      <c r="G143" s="52">
        <v>0</v>
      </c>
      <c r="H143" s="52">
        <v>0</v>
      </c>
      <c r="I143" s="52">
        <v>0</v>
      </c>
      <c r="J143" s="52">
        <v>0</v>
      </c>
      <c r="K143" s="9">
        <f>F143+G143+H143+I143+J143</f>
        <v>0</v>
      </c>
      <c r="L143" s="52">
        <v>0</v>
      </c>
      <c r="M143" s="52">
        <v>200000</v>
      </c>
      <c r="N143" s="52">
        <v>0</v>
      </c>
      <c r="O143" s="9">
        <f>K143+L143+M143+N143</f>
        <v>200000</v>
      </c>
      <c r="P143" s="9">
        <v>0</v>
      </c>
      <c r="Q143" s="52">
        <v>153804.1</v>
      </c>
      <c r="R143" s="23">
        <v>153804.1</v>
      </c>
      <c r="S143" s="9">
        <v>0</v>
      </c>
      <c r="T143" s="52">
        <v>46195.9</v>
      </c>
      <c r="U143" s="23">
        <v>46195.9</v>
      </c>
      <c r="V143" s="52">
        <v>108565.5</v>
      </c>
      <c r="W143" s="52">
        <v>45238.6</v>
      </c>
      <c r="X143" s="52">
        <v>0</v>
      </c>
      <c r="Y143" s="52">
        <v>0</v>
      </c>
      <c r="Z143" s="52">
        <v>0</v>
      </c>
      <c r="AA143" s="52">
        <v>108565.5</v>
      </c>
      <c r="AB143" s="52">
        <v>0</v>
      </c>
      <c r="AC143" s="52">
        <v>0</v>
      </c>
      <c r="AD143" s="52">
        <v>0</v>
      </c>
      <c r="AE143" s="52">
        <v>0</v>
      </c>
      <c r="AF143" s="52">
        <v>0</v>
      </c>
      <c r="AG143" s="9">
        <f>Z143+AA143+AB143+AC143+AD143+AE143+AF143</f>
        <v>108565.5</v>
      </c>
      <c r="AH143" s="52">
        <v>0</v>
      </c>
      <c r="AI143" s="52">
        <v>0</v>
      </c>
      <c r="AJ143" s="52">
        <v>0</v>
      </c>
      <c r="AK143" s="52">
        <v>0</v>
      </c>
      <c r="AL143" s="52">
        <v>0</v>
      </c>
      <c r="AM143" s="52">
        <v>0</v>
      </c>
      <c r="AN143" s="52">
        <v>45238.6</v>
      </c>
      <c r="AO143" s="52">
        <v>0</v>
      </c>
      <c r="AP143" s="52">
        <v>0</v>
      </c>
      <c r="AQ143" s="52">
        <v>0</v>
      </c>
      <c r="AR143" s="52">
        <v>0</v>
      </c>
      <c r="AS143" s="52">
        <v>0</v>
      </c>
      <c r="AT143" s="9">
        <f>AH143+AI143+AJ143+AK143+AL143+AM143+AN143+AO143+AP143+AQ143+AR143+AS143</f>
        <v>45238.6</v>
      </c>
      <c r="AU143" s="52">
        <v>0</v>
      </c>
      <c r="AV143" s="52">
        <v>0</v>
      </c>
      <c r="AW143" s="52">
        <v>0</v>
      </c>
      <c r="AX143" s="52">
        <v>0</v>
      </c>
      <c r="AY143" s="52">
        <v>0</v>
      </c>
      <c r="AZ143" s="52">
        <v>0</v>
      </c>
      <c r="BA143" s="52">
        <v>0</v>
      </c>
      <c r="BB143" s="52">
        <v>0</v>
      </c>
      <c r="BC143" s="52">
        <v>0</v>
      </c>
      <c r="BD143" s="52">
        <v>0</v>
      </c>
      <c r="BE143" s="9">
        <f>AU143+AV143+AW143+AX143+AY143+AZ143+BA143+BB143+BC143+BD143</f>
        <v>0</v>
      </c>
    </row>
    <row r="144" spans="1:57" ht="43.5" x14ac:dyDescent="0.25">
      <c r="A144" s="13"/>
      <c r="B144" s="37" t="s">
        <v>551</v>
      </c>
      <c r="C144" s="38" t="s">
        <v>552</v>
      </c>
      <c r="D144" s="54" t="s">
        <v>553</v>
      </c>
      <c r="E144" s="52">
        <v>2567859.4</v>
      </c>
      <c r="F144" s="52">
        <v>1141175.45</v>
      </c>
      <c r="G144" s="52">
        <v>775795.21</v>
      </c>
      <c r="H144" s="52">
        <v>38444.53</v>
      </c>
      <c r="I144" s="52">
        <v>0</v>
      </c>
      <c r="J144" s="52">
        <v>25156.92</v>
      </c>
      <c r="K144" s="9">
        <f>F144+G144+H144+I144+J144</f>
        <v>1980572.1099999999</v>
      </c>
      <c r="L144" s="52">
        <v>486709.94</v>
      </c>
      <c r="M144" s="52">
        <v>100577.35</v>
      </c>
      <c r="N144" s="52">
        <v>0</v>
      </c>
      <c r="O144" s="9">
        <f>K144+L144+M144+N144</f>
        <v>2567859.4</v>
      </c>
      <c r="P144" s="9">
        <v>1980572.11</v>
      </c>
      <c r="Q144" s="52">
        <v>77346.039999999994</v>
      </c>
      <c r="R144" s="23">
        <v>2057918.15</v>
      </c>
      <c r="S144" s="9">
        <v>486709.94</v>
      </c>
      <c r="T144" s="52">
        <v>23231.31</v>
      </c>
      <c r="U144" s="23">
        <v>509941.25</v>
      </c>
      <c r="V144" s="52">
        <v>1431674.23</v>
      </c>
      <c r="W144" s="52">
        <v>626243.92000000004</v>
      </c>
      <c r="X144" s="52">
        <v>0</v>
      </c>
      <c r="Y144" s="52">
        <v>0</v>
      </c>
      <c r="Z144" s="52">
        <v>184030.94</v>
      </c>
      <c r="AA144" s="52">
        <v>1231936.05</v>
      </c>
      <c r="AB144" s="52">
        <v>13408.41</v>
      </c>
      <c r="AC144" s="52">
        <v>2298.83</v>
      </c>
      <c r="AD144" s="52">
        <v>0</v>
      </c>
      <c r="AE144" s="52">
        <v>0</v>
      </c>
      <c r="AF144" s="52">
        <v>0</v>
      </c>
      <c r="AG144" s="9">
        <f>Z144+AA144+AB144+AC144+AD144+AE144+AF144</f>
        <v>1431674.23</v>
      </c>
      <c r="AH144" s="52">
        <v>0</v>
      </c>
      <c r="AI144" s="52">
        <v>0</v>
      </c>
      <c r="AJ144" s="52">
        <v>0</v>
      </c>
      <c r="AK144" s="52">
        <v>0</v>
      </c>
      <c r="AL144" s="52">
        <v>0</v>
      </c>
      <c r="AM144" s="52">
        <v>0</v>
      </c>
      <c r="AN144" s="52">
        <v>626243.92000000004</v>
      </c>
      <c r="AO144" s="52">
        <v>0</v>
      </c>
      <c r="AP144" s="52">
        <v>0</v>
      </c>
      <c r="AQ144" s="52">
        <v>0</v>
      </c>
      <c r="AR144" s="52">
        <v>0</v>
      </c>
      <c r="AS144" s="52">
        <v>0</v>
      </c>
      <c r="AT144" s="9">
        <f>AH144+AI144+AJ144+AK144+AL144+AM144+AN144+AO144+AP144+AQ144+AR144+AS144</f>
        <v>626243.92000000004</v>
      </c>
      <c r="AU144" s="52">
        <v>0</v>
      </c>
      <c r="AV144" s="52">
        <v>0</v>
      </c>
      <c r="AW144" s="52">
        <v>0</v>
      </c>
      <c r="AX144" s="52">
        <v>0</v>
      </c>
      <c r="AY144" s="52">
        <v>0</v>
      </c>
      <c r="AZ144" s="52">
        <v>0</v>
      </c>
      <c r="BA144" s="52">
        <v>0</v>
      </c>
      <c r="BB144" s="52">
        <v>0</v>
      </c>
      <c r="BC144" s="52">
        <v>0</v>
      </c>
      <c r="BD144" s="52">
        <v>0</v>
      </c>
      <c r="BE144" s="9">
        <f>AU144+AV144+AW144+AX144+AY144+AZ144+BA144+BB144+BC144+BD144</f>
        <v>0</v>
      </c>
    </row>
    <row r="145" spans="1:57" ht="43.5" x14ac:dyDescent="0.25">
      <c r="A145" s="13"/>
      <c r="B145" s="37" t="s">
        <v>554</v>
      </c>
      <c r="C145" s="38" t="s">
        <v>555</v>
      </c>
      <c r="D145" s="54" t="s">
        <v>556</v>
      </c>
      <c r="E145" s="52">
        <v>248619.73</v>
      </c>
      <c r="F145" s="52">
        <v>2468.9499999999998</v>
      </c>
      <c r="G145" s="52">
        <v>30774.63</v>
      </c>
      <c r="H145" s="52">
        <v>67477.5</v>
      </c>
      <c r="I145" s="52">
        <v>0</v>
      </c>
      <c r="J145" s="52">
        <v>0</v>
      </c>
      <c r="K145" s="9">
        <f>F145+G145+H145+I145+J145</f>
        <v>100721.08</v>
      </c>
      <c r="L145" s="52">
        <v>80170.48</v>
      </c>
      <c r="M145" s="52">
        <v>67728.17</v>
      </c>
      <c r="N145" s="52">
        <v>0</v>
      </c>
      <c r="O145" s="9">
        <f>K145+L145+M145+N145</f>
        <v>248619.72999999998</v>
      </c>
      <c r="P145" s="9">
        <v>100721.08</v>
      </c>
      <c r="Q145" s="52">
        <v>52084.35</v>
      </c>
      <c r="R145" s="23">
        <v>152805.43</v>
      </c>
      <c r="S145" s="9">
        <v>80170.48</v>
      </c>
      <c r="T145" s="52">
        <v>15643.82</v>
      </c>
      <c r="U145" s="23">
        <v>95814.3</v>
      </c>
      <c r="V145" s="52">
        <v>77078.720000000001</v>
      </c>
      <c r="W145" s="52">
        <v>75726.710000000006</v>
      </c>
      <c r="X145" s="52">
        <v>0</v>
      </c>
      <c r="Y145" s="52">
        <v>0</v>
      </c>
      <c r="Z145" s="52">
        <v>9907.89</v>
      </c>
      <c r="AA145" s="52">
        <v>66317.240000000005</v>
      </c>
      <c r="AB145" s="52">
        <v>780.65</v>
      </c>
      <c r="AC145" s="52">
        <v>72.94</v>
      </c>
      <c r="AD145" s="52">
        <v>0</v>
      </c>
      <c r="AE145" s="52">
        <v>0</v>
      </c>
      <c r="AF145" s="52">
        <v>0</v>
      </c>
      <c r="AG145" s="9">
        <f>Z145+AA145+AB145+AC145+AD145+AE145+AF145</f>
        <v>77078.720000000001</v>
      </c>
      <c r="AH145" s="52">
        <v>0</v>
      </c>
      <c r="AI145" s="52">
        <v>0</v>
      </c>
      <c r="AJ145" s="52">
        <v>0</v>
      </c>
      <c r="AK145" s="52">
        <v>0</v>
      </c>
      <c r="AL145" s="52">
        <v>0</v>
      </c>
      <c r="AM145" s="52">
        <v>0</v>
      </c>
      <c r="AN145" s="52">
        <v>75726.710000000006</v>
      </c>
      <c r="AO145" s="52">
        <v>0</v>
      </c>
      <c r="AP145" s="52">
        <v>0</v>
      </c>
      <c r="AQ145" s="52">
        <v>0</v>
      </c>
      <c r="AR145" s="52">
        <v>0</v>
      </c>
      <c r="AS145" s="52">
        <v>0</v>
      </c>
      <c r="AT145" s="9">
        <f>AH145+AI145+AJ145+AK145+AL145+AM145+AN145+AO145+AP145+AQ145+AR145+AS145</f>
        <v>75726.710000000006</v>
      </c>
      <c r="AU145" s="52">
        <v>0</v>
      </c>
      <c r="AV145" s="52">
        <v>0</v>
      </c>
      <c r="AW145" s="52">
        <v>0</v>
      </c>
      <c r="AX145" s="52">
        <v>0</v>
      </c>
      <c r="AY145" s="52">
        <v>0</v>
      </c>
      <c r="AZ145" s="52">
        <v>0</v>
      </c>
      <c r="BA145" s="52">
        <v>0</v>
      </c>
      <c r="BB145" s="52">
        <v>0</v>
      </c>
      <c r="BC145" s="52">
        <v>0</v>
      </c>
      <c r="BD145" s="52">
        <v>0</v>
      </c>
      <c r="BE145" s="9">
        <f>AU145+AV145+AW145+AX145+AY145+AZ145+BA145+BB145+BC145+BD145</f>
        <v>0</v>
      </c>
    </row>
    <row r="146" spans="1:57" ht="33" x14ac:dyDescent="0.25">
      <c r="A146" s="13"/>
      <c r="B146" s="37" t="s">
        <v>557</v>
      </c>
      <c r="C146" s="38" t="s">
        <v>558</v>
      </c>
      <c r="D146" s="54" t="s">
        <v>559</v>
      </c>
      <c r="E146" s="52">
        <v>0</v>
      </c>
      <c r="F146" s="52">
        <v>0</v>
      </c>
      <c r="G146" s="52">
        <v>0</v>
      </c>
      <c r="H146" s="52">
        <v>0</v>
      </c>
      <c r="I146" s="52">
        <v>0</v>
      </c>
      <c r="J146" s="52">
        <v>0</v>
      </c>
      <c r="K146" s="9">
        <f>F146+G146+H146+I146+J146</f>
        <v>0</v>
      </c>
      <c r="L146" s="52">
        <v>0</v>
      </c>
      <c r="M146" s="52">
        <v>0</v>
      </c>
      <c r="N146" s="52">
        <v>0</v>
      </c>
      <c r="O146" s="9">
        <f>K146+L146+M146+N146</f>
        <v>0</v>
      </c>
      <c r="P146" s="9">
        <v>0</v>
      </c>
      <c r="Q146" s="52">
        <v>0</v>
      </c>
      <c r="R146" s="23">
        <v>0</v>
      </c>
      <c r="S146" s="9">
        <v>0</v>
      </c>
      <c r="T146" s="52">
        <v>0</v>
      </c>
      <c r="U146" s="23">
        <v>0</v>
      </c>
      <c r="V146" s="52">
        <v>0</v>
      </c>
      <c r="W146" s="52">
        <v>0</v>
      </c>
      <c r="X146" s="52">
        <v>0</v>
      </c>
      <c r="Y146" s="52">
        <v>0</v>
      </c>
      <c r="Z146" s="52">
        <v>0</v>
      </c>
      <c r="AA146" s="52">
        <v>0</v>
      </c>
      <c r="AB146" s="52">
        <v>0</v>
      </c>
      <c r="AC146" s="52">
        <v>0</v>
      </c>
      <c r="AD146" s="52">
        <v>0</v>
      </c>
      <c r="AE146" s="52">
        <v>0</v>
      </c>
      <c r="AF146" s="52">
        <v>0</v>
      </c>
      <c r="AG146" s="9">
        <f>Z146+AA146+AB146+AC146+AD146+AE146+AF146</f>
        <v>0</v>
      </c>
      <c r="AH146" s="52">
        <v>0</v>
      </c>
      <c r="AI146" s="52">
        <v>0</v>
      </c>
      <c r="AJ146" s="52">
        <v>0</v>
      </c>
      <c r="AK146" s="52">
        <v>0</v>
      </c>
      <c r="AL146" s="52">
        <v>0</v>
      </c>
      <c r="AM146" s="52">
        <v>0</v>
      </c>
      <c r="AN146" s="52">
        <v>0</v>
      </c>
      <c r="AO146" s="52">
        <v>0</v>
      </c>
      <c r="AP146" s="52">
        <v>0</v>
      </c>
      <c r="AQ146" s="52">
        <v>0</v>
      </c>
      <c r="AR146" s="52">
        <v>0</v>
      </c>
      <c r="AS146" s="52">
        <v>0</v>
      </c>
      <c r="AT146" s="9">
        <f>AH146+AI146+AJ146+AK146+AL146+AM146+AN146+AO146+AP146+AQ146+AR146+AS146</f>
        <v>0</v>
      </c>
      <c r="AU146" s="52">
        <v>0</v>
      </c>
      <c r="AV146" s="52">
        <v>0</v>
      </c>
      <c r="AW146" s="52">
        <v>0</v>
      </c>
      <c r="AX146" s="52">
        <v>0</v>
      </c>
      <c r="AY146" s="52">
        <v>0</v>
      </c>
      <c r="AZ146" s="52">
        <v>0</v>
      </c>
      <c r="BA146" s="52">
        <v>0</v>
      </c>
      <c r="BB146" s="52">
        <v>0</v>
      </c>
      <c r="BC146" s="52">
        <v>0</v>
      </c>
      <c r="BD146" s="52">
        <v>0</v>
      </c>
      <c r="BE146" s="9">
        <f>AU146+AV146+AW146+AX146+AY146+AZ146+BA146+BB146+BC146+BD146</f>
        <v>0</v>
      </c>
    </row>
    <row r="147" spans="1:57" ht="43.5" x14ac:dyDescent="0.25">
      <c r="A147" s="13"/>
      <c r="B147" s="37" t="s">
        <v>560</v>
      </c>
      <c r="C147" s="38" t="s">
        <v>561</v>
      </c>
      <c r="D147" s="54" t="s">
        <v>562</v>
      </c>
      <c r="E147" s="52">
        <v>0</v>
      </c>
      <c r="F147" s="52">
        <v>0</v>
      </c>
      <c r="G147" s="52">
        <v>0</v>
      </c>
      <c r="H147" s="52">
        <v>0</v>
      </c>
      <c r="I147" s="52">
        <v>0</v>
      </c>
      <c r="J147" s="52">
        <v>0</v>
      </c>
      <c r="K147" s="9">
        <f>F147+G147+H147+I147+J147</f>
        <v>0</v>
      </c>
      <c r="L147" s="52">
        <v>0</v>
      </c>
      <c r="M147" s="52">
        <v>0</v>
      </c>
      <c r="N147" s="52">
        <v>0</v>
      </c>
      <c r="O147" s="9">
        <f>K147+L147+M147+N147</f>
        <v>0</v>
      </c>
      <c r="P147" s="9">
        <v>0</v>
      </c>
      <c r="Q147" s="52">
        <v>0</v>
      </c>
      <c r="R147" s="23">
        <v>0</v>
      </c>
      <c r="S147" s="9">
        <v>0</v>
      </c>
      <c r="T147" s="52">
        <v>0</v>
      </c>
      <c r="U147" s="23">
        <v>0</v>
      </c>
      <c r="V147" s="52">
        <v>0</v>
      </c>
      <c r="W147" s="52">
        <v>0</v>
      </c>
      <c r="X147" s="52">
        <v>0</v>
      </c>
      <c r="Y147" s="52">
        <v>0</v>
      </c>
      <c r="Z147" s="52">
        <v>0</v>
      </c>
      <c r="AA147" s="52">
        <v>0</v>
      </c>
      <c r="AB147" s="52">
        <v>0</v>
      </c>
      <c r="AC147" s="52">
        <v>0</v>
      </c>
      <c r="AD147" s="52">
        <v>0</v>
      </c>
      <c r="AE147" s="52">
        <v>0</v>
      </c>
      <c r="AF147" s="52">
        <v>0</v>
      </c>
      <c r="AG147" s="9">
        <f>Z147+AA147+AB147+AC147+AD147+AE147+AF147</f>
        <v>0</v>
      </c>
      <c r="AH147" s="52">
        <v>0</v>
      </c>
      <c r="AI147" s="52">
        <v>0</v>
      </c>
      <c r="AJ147" s="52">
        <v>0</v>
      </c>
      <c r="AK147" s="52">
        <v>0</v>
      </c>
      <c r="AL147" s="52">
        <v>0</v>
      </c>
      <c r="AM147" s="52">
        <v>0</v>
      </c>
      <c r="AN147" s="52">
        <v>0</v>
      </c>
      <c r="AO147" s="52">
        <v>0</v>
      </c>
      <c r="AP147" s="52">
        <v>0</v>
      </c>
      <c r="AQ147" s="52">
        <v>0</v>
      </c>
      <c r="AR147" s="52">
        <v>0</v>
      </c>
      <c r="AS147" s="52">
        <v>0</v>
      </c>
      <c r="AT147" s="9">
        <f>AH147+AI147+AJ147+AK147+AL147+AM147+AN147+AO147+AP147+AQ147+AR147+AS147</f>
        <v>0</v>
      </c>
      <c r="AU147" s="52">
        <v>0</v>
      </c>
      <c r="AV147" s="52">
        <v>0</v>
      </c>
      <c r="AW147" s="52">
        <v>0</v>
      </c>
      <c r="AX147" s="52">
        <v>0</v>
      </c>
      <c r="AY147" s="52">
        <v>0</v>
      </c>
      <c r="AZ147" s="52">
        <v>0</v>
      </c>
      <c r="BA147" s="52">
        <v>0</v>
      </c>
      <c r="BB147" s="52">
        <v>0</v>
      </c>
      <c r="BC147" s="52">
        <v>0</v>
      </c>
      <c r="BD147" s="52">
        <v>0</v>
      </c>
      <c r="BE147" s="9">
        <f>AU147+AV147+AW147+AX147+AY147+AZ147+BA147+BB147+BC147+BD147</f>
        <v>0</v>
      </c>
    </row>
    <row r="148" spans="1:57" ht="33" x14ac:dyDescent="0.25">
      <c r="A148" s="13"/>
      <c r="B148" s="37" t="s">
        <v>563</v>
      </c>
      <c r="C148" s="38" t="s">
        <v>564</v>
      </c>
      <c r="D148" s="54" t="s">
        <v>565</v>
      </c>
      <c r="E148" s="52">
        <v>15368862.77</v>
      </c>
      <c r="F148" s="52">
        <v>6339868.25</v>
      </c>
      <c r="G148" s="52">
        <v>4252987.8</v>
      </c>
      <c r="H148" s="52">
        <v>699479.88</v>
      </c>
      <c r="I148" s="52">
        <v>0</v>
      </c>
      <c r="J148" s="52">
        <v>205315.67</v>
      </c>
      <c r="K148" s="9">
        <f>F148+G148+H148+I148+J148</f>
        <v>11497651.600000001</v>
      </c>
      <c r="L148" s="52">
        <v>2779026.32</v>
      </c>
      <c r="M148" s="52">
        <v>1092184.8500000001</v>
      </c>
      <c r="N148" s="52">
        <v>0</v>
      </c>
      <c r="O148" s="9">
        <f>K148+L148+M148+N148</f>
        <v>15368862.770000001</v>
      </c>
      <c r="P148" s="9">
        <v>11497651.6</v>
      </c>
      <c r="Q148" s="52">
        <v>839912.53</v>
      </c>
      <c r="R148" s="23">
        <v>12337564.130000001</v>
      </c>
      <c r="S148" s="9">
        <v>2779026.32</v>
      </c>
      <c r="T148" s="52">
        <v>252272.32</v>
      </c>
      <c r="U148" s="23">
        <v>3031298.64</v>
      </c>
      <c r="V148" s="52">
        <v>8745629.25</v>
      </c>
      <c r="W148" s="52">
        <v>3591934.88</v>
      </c>
      <c r="X148" s="52">
        <v>0</v>
      </c>
      <c r="Y148" s="52">
        <v>0</v>
      </c>
      <c r="Z148" s="52">
        <v>1048754.71</v>
      </c>
      <c r="AA148" s="52">
        <v>7581973.8399999999</v>
      </c>
      <c r="AB148" s="52">
        <v>106053.21</v>
      </c>
      <c r="AC148" s="52">
        <v>8847.49</v>
      </c>
      <c r="AD148" s="52">
        <v>0</v>
      </c>
      <c r="AE148" s="52">
        <v>0</v>
      </c>
      <c r="AF148" s="52">
        <v>0</v>
      </c>
      <c r="AG148" s="9">
        <f>Z148+AA148+AB148+AC148+AD148+AE148+AF148</f>
        <v>8745629.2500000019</v>
      </c>
      <c r="AH148" s="52">
        <v>0</v>
      </c>
      <c r="AI148" s="52">
        <v>0</v>
      </c>
      <c r="AJ148" s="52">
        <v>0</v>
      </c>
      <c r="AK148" s="52">
        <v>0</v>
      </c>
      <c r="AL148" s="52">
        <v>0</v>
      </c>
      <c r="AM148" s="52">
        <v>0</v>
      </c>
      <c r="AN148" s="52">
        <v>3591934.88</v>
      </c>
      <c r="AO148" s="52">
        <v>0</v>
      </c>
      <c r="AP148" s="52">
        <v>0</v>
      </c>
      <c r="AQ148" s="52">
        <v>0</v>
      </c>
      <c r="AR148" s="52">
        <v>0</v>
      </c>
      <c r="AS148" s="52">
        <v>0</v>
      </c>
      <c r="AT148" s="9">
        <f>AH148+AI148+AJ148+AK148+AL148+AM148+AN148+AO148+AP148+AQ148+AR148+AS148</f>
        <v>3591934.88</v>
      </c>
      <c r="AU148" s="52">
        <v>0</v>
      </c>
      <c r="AV148" s="52">
        <v>0</v>
      </c>
      <c r="AW148" s="52">
        <v>0</v>
      </c>
      <c r="AX148" s="52">
        <v>0</v>
      </c>
      <c r="AY148" s="52">
        <v>0</v>
      </c>
      <c r="AZ148" s="52">
        <v>0</v>
      </c>
      <c r="BA148" s="52">
        <v>0</v>
      </c>
      <c r="BB148" s="52">
        <v>0</v>
      </c>
      <c r="BC148" s="52">
        <v>0</v>
      </c>
      <c r="BD148" s="52">
        <v>0</v>
      </c>
      <c r="BE148" s="9">
        <f>AU148+AV148+AW148+AX148+AY148+AZ148+BA148+BB148+BC148+BD148</f>
        <v>0</v>
      </c>
    </row>
    <row r="149" spans="1:57" ht="54" x14ac:dyDescent="0.25">
      <c r="A149" s="13"/>
      <c r="B149" s="37" t="s">
        <v>566</v>
      </c>
      <c r="C149" s="38" t="s">
        <v>567</v>
      </c>
      <c r="D149" s="54" t="s">
        <v>568</v>
      </c>
      <c r="E149" s="52">
        <v>0</v>
      </c>
      <c r="F149" s="52">
        <v>0</v>
      </c>
      <c r="G149" s="52">
        <v>0</v>
      </c>
      <c r="H149" s="52">
        <v>0</v>
      </c>
      <c r="I149" s="52">
        <v>0</v>
      </c>
      <c r="J149" s="52">
        <v>0</v>
      </c>
      <c r="K149" s="9">
        <f>F149+G149+H149+I149+J149</f>
        <v>0</v>
      </c>
      <c r="L149" s="52">
        <v>0</v>
      </c>
      <c r="M149" s="52">
        <v>0</v>
      </c>
      <c r="N149" s="52">
        <v>0</v>
      </c>
      <c r="O149" s="9">
        <f>K149+L149+M149+N149</f>
        <v>0</v>
      </c>
      <c r="P149" s="9">
        <v>0</v>
      </c>
      <c r="Q149" s="52">
        <v>0</v>
      </c>
      <c r="R149" s="23">
        <v>0</v>
      </c>
      <c r="S149" s="9">
        <v>0</v>
      </c>
      <c r="T149" s="52">
        <v>0</v>
      </c>
      <c r="U149" s="23">
        <v>0</v>
      </c>
      <c r="V149" s="52">
        <v>0</v>
      </c>
      <c r="W149" s="52">
        <v>0</v>
      </c>
      <c r="X149" s="52">
        <v>0</v>
      </c>
      <c r="Y149" s="52">
        <v>0</v>
      </c>
      <c r="Z149" s="52">
        <v>0</v>
      </c>
      <c r="AA149" s="52">
        <v>0</v>
      </c>
      <c r="AB149" s="52">
        <v>0</v>
      </c>
      <c r="AC149" s="52">
        <v>0</v>
      </c>
      <c r="AD149" s="52">
        <v>0</v>
      </c>
      <c r="AE149" s="52">
        <v>0</v>
      </c>
      <c r="AF149" s="52">
        <v>0</v>
      </c>
      <c r="AG149" s="9">
        <f>Z149+AA149+AB149+AC149+AD149+AE149+AF149</f>
        <v>0</v>
      </c>
      <c r="AH149" s="52">
        <v>0</v>
      </c>
      <c r="AI149" s="52">
        <v>0</v>
      </c>
      <c r="AJ149" s="52">
        <v>0</v>
      </c>
      <c r="AK149" s="52">
        <v>0</v>
      </c>
      <c r="AL149" s="52">
        <v>0</v>
      </c>
      <c r="AM149" s="52">
        <v>0</v>
      </c>
      <c r="AN149" s="52">
        <v>0</v>
      </c>
      <c r="AO149" s="52">
        <v>0</v>
      </c>
      <c r="AP149" s="52">
        <v>0</v>
      </c>
      <c r="AQ149" s="52">
        <v>0</v>
      </c>
      <c r="AR149" s="52">
        <v>0</v>
      </c>
      <c r="AS149" s="52">
        <v>0</v>
      </c>
      <c r="AT149" s="9">
        <f>AH149+AI149+AJ149+AK149+AL149+AM149+AN149+AO149+AP149+AQ149+AR149+AS149</f>
        <v>0</v>
      </c>
      <c r="AU149" s="52">
        <v>0</v>
      </c>
      <c r="AV149" s="52">
        <v>0</v>
      </c>
      <c r="AW149" s="52">
        <v>0</v>
      </c>
      <c r="AX149" s="52">
        <v>0</v>
      </c>
      <c r="AY149" s="52">
        <v>0</v>
      </c>
      <c r="AZ149" s="52">
        <v>0</v>
      </c>
      <c r="BA149" s="52">
        <v>0</v>
      </c>
      <c r="BB149" s="52">
        <v>0</v>
      </c>
      <c r="BC149" s="52">
        <v>0</v>
      </c>
      <c r="BD149" s="52">
        <v>0</v>
      </c>
      <c r="BE149" s="9">
        <f>AU149+AV149+AW149+AX149+AY149+AZ149+BA149+BB149+BC149+BD149</f>
        <v>0</v>
      </c>
    </row>
    <row r="150" spans="1:57" ht="54" x14ac:dyDescent="0.25">
      <c r="A150" s="13"/>
      <c r="B150" s="37" t="s">
        <v>569</v>
      </c>
      <c r="C150" s="38" t="s">
        <v>570</v>
      </c>
      <c r="D150" s="54" t="s">
        <v>571</v>
      </c>
      <c r="E150" s="52">
        <v>0</v>
      </c>
      <c r="F150" s="52">
        <v>0</v>
      </c>
      <c r="G150" s="52">
        <v>0</v>
      </c>
      <c r="H150" s="52">
        <v>0</v>
      </c>
      <c r="I150" s="52">
        <v>0</v>
      </c>
      <c r="J150" s="52">
        <v>0</v>
      </c>
      <c r="K150" s="9">
        <f>F150+G150+H150+I150+J150</f>
        <v>0</v>
      </c>
      <c r="L150" s="52">
        <v>0</v>
      </c>
      <c r="M150" s="52">
        <v>0</v>
      </c>
      <c r="N150" s="52">
        <v>0</v>
      </c>
      <c r="O150" s="9">
        <f>K150+L150+M150+N150</f>
        <v>0</v>
      </c>
      <c r="P150" s="9">
        <v>0</v>
      </c>
      <c r="Q150" s="52">
        <v>0</v>
      </c>
      <c r="R150" s="23">
        <v>0</v>
      </c>
      <c r="S150" s="9">
        <v>0</v>
      </c>
      <c r="T150" s="52">
        <v>0</v>
      </c>
      <c r="U150" s="23">
        <v>0</v>
      </c>
      <c r="V150" s="52">
        <v>0</v>
      </c>
      <c r="W150" s="52">
        <v>0</v>
      </c>
      <c r="X150" s="52">
        <v>0</v>
      </c>
      <c r="Y150" s="52">
        <v>0</v>
      </c>
      <c r="Z150" s="52">
        <v>0</v>
      </c>
      <c r="AA150" s="52">
        <v>0</v>
      </c>
      <c r="AB150" s="52">
        <v>0</v>
      </c>
      <c r="AC150" s="52">
        <v>0</v>
      </c>
      <c r="AD150" s="52">
        <v>0</v>
      </c>
      <c r="AE150" s="52">
        <v>0</v>
      </c>
      <c r="AF150" s="52">
        <v>0</v>
      </c>
      <c r="AG150" s="9">
        <f>Z150+AA150+AB150+AC150+AD150+AE150+AF150</f>
        <v>0</v>
      </c>
      <c r="AH150" s="52">
        <v>0</v>
      </c>
      <c r="AI150" s="52">
        <v>0</v>
      </c>
      <c r="AJ150" s="52">
        <v>0</v>
      </c>
      <c r="AK150" s="52">
        <v>0</v>
      </c>
      <c r="AL150" s="52">
        <v>0</v>
      </c>
      <c r="AM150" s="52">
        <v>0</v>
      </c>
      <c r="AN150" s="52">
        <v>0</v>
      </c>
      <c r="AO150" s="52">
        <v>0</v>
      </c>
      <c r="AP150" s="52">
        <v>0</v>
      </c>
      <c r="AQ150" s="52">
        <v>0</v>
      </c>
      <c r="AR150" s="52">
        <v>0</v>
      </c>
      <c r="AS150" s="52">
        <v>0</v>
      </c>
      <c r="AT150" s="9">
        <f>AH150+AI150+AJ150+AK150+AL150+AM150+AN150+AO150+AP150+AQ150+AR150+AS150</f>
        <v>0</v>
      </c>
      <c r="AU150" s="52">
        <v>0</v>
      </c>
      <c r="AV150" s="52">
        <v>0</v>
      </c>
      <c r="AW150" s="52">
        <v>0</v>
      </c>
      <c r="AX150" s="52">
        <v>0</v>
      </c>
      <c r="AY150" s="52">
        <v>0</v>
      </c>
      <c r="AZ150" s="52">
        <v>0</v>
      </c>
      <c r="BA150" s="52">
        <v>0</v>
      </c>
      <c r="BB150" s="52">
        <v>0</v>
      </c>
      <c r="BC150" s="52">
        <v>0</v>
      </c>
      <c r="BD150" s="52">
        <v>0</v>
      </c>
      <c r="BE150" s="9">
        <f>AU150+AV150+AW150+AX150+AY150+AZ150+BA150+BB150+BC150+BD150</f>
        <v>0</v>
      </c>
    </row>
    <row r="151" spans="1:57" ht="43.5" x14ac:dyDescent="0.25">
      <c r="A151" s="13"/>
      <c r="B151" s="37" t="s">
        <v>572</v>
      </c>
      <c r="C151" s="38" t="s">
        <v>573</v>
      </c>
      <c r="D151" s="54" t="s">
        <v>574</v>
      </c>
      <c r="E151" s="52">
        <v>0</v>
      </c>
      <c r="F151" s="52">
        <v>0</v>
      </c>
      <c r="G151" s="52">
        <v>0</v>
      </c>
      <c r="H151" s="52">
        <v>0</v>
      </c>
      <c r="I151" s="52">
        <v>0</v>
      </c>
      <c r="J151" s="52">
        <v>0</v>
      </c>
      <c r="K151" s="9">
        <f>F151+G151+H151+I151+J151</f>
        <v>0</v>
      </c>
      <c r="L151" s="52">
        <v>0</v>
      </c>
      <c r="M151" s="52">
        <v>0</v>
      </c>
      <c r="N151" s="52">
        <v>0</v>
      </c>
      <c r="O151" s="9">
        <f>K151+L151+M151+N151</f>
        <v>0</v>
      </c>
      <c r="P151" s="9">
        <v>0</v>
      </c>
      <c r="Q151" s="52">
        <v>0</v>
      </c>
      <c r="R151" s="23">
        <v>0</v>
      </c>
      <c r="S151" s="9">
        <v>0</v>
      </c>
      <c r="T151" s="52">
        <v>0</v>
      </c>
      <c r="U151" s="23">
        <v>0</v>
      </c>
      <c r="V151" s="52">
        <v>0</v>
      </c>
      <c r="W151" s="52">
        <v>0</v>
      </c>
      <c r="X151" s="52">
        <v>0</v>
      </c>
      <c r="Y151" s="52">
        <v>0</v>
      </c>
      <c r="Z151" s="52">
        <v>0</v>
      </c>
      <c r="AA151" s="52">
        <v>0</v>
      </c>
      <c r="AB151" s="52">
        <v>0</v>
      </c>
      <c r="AC151" s="52">
        <v>0</v>
      </c>
      <c r="AD151" s="52">
        <v>0</v>
      </c>
      <c r="AE151" s="52">
        <v>0</v>
      </c>
      <c r="AF151" s="52">
        <v>0</v>
      </c>
      <c r="AG151" s="9">
        <f>Z151+AA151+AB151+AC151+AD151+AE151+AF151</f>
        <v>0</v>
      </c>
      <c r="AH151" s="52">
        <v>0</v>
      </c>
      <c r="AI151" s="52">
        <v>0</v>
      </c>
      <c r="AJ151" s="52">
        <v>0</v>
      </c>
      <c r="AK151" s="52">
        <v>0</v>
      </c>
      <c r="AL151" s="52">
        <v>0</v>
      </c>
      <c r="AM151" s="52">
        <v>0</v>
      </c>
      <c r="AN151" s="52">
        <v>0</v>
      </c>
      <c r="AO151" s="52">
        <v>0</v>
      </c>
      <c r="AP151" s="52">
        <v>0</v>
      </c>
      <c r="AQ151" s="52">
        <v>0</v>
      </c>
      <c r="AR151" s="52">
        <v>0</v>
      </c>
      <c r="AS151" s="52">
        <v>0</v>
      </c>
      <c r="AT151" s="9">
        <f>AH151+AI151+AJ151+AK151+AL151+AM151+AN151+AO151+AP151+AQ151+AR151+AS151</f>
        <v>0</v>
      </c>
      <c r="AU151" s="52">
        <v>0</v>
      </c>
      <c r="AV151" s="52">
        <v>0</v>
      </c>
      <c r="AW151" s="52">
        <v>0</v>
      </c>
      <c r="AX151" s="52">
        <v>0</v>
      </c>
      <c r="AY151" s="52">
        <v>0</v>
      </c>
      <c r="AZ151" s="52">
        <v>0</v>
      </c>
      <c r="BA151" s="52">
        <v>0</v>
      </c>
      <c r="BB151" s="52">
        <v>0</v>
      </c>
      <c r="BC151" s="52">
        <v>0</v>
      </c>
      <c r="BD151" s="52">
        <v>0</v>
      </c>
      <c r="BE151" s="9">
        <f>AU151+AV151+AW151+AX151+AY151+AZ151+BA151+BB151+BC151+BD151</f>
        <v>0</v>
      </c>
    </row>
    <row r="152" spans="1:57" ht="22.5" x14ac:dyDescent="0.25">
      <c r="A152" s="13"/>
      <c r="B152" s="28" t="s">
        <v>182</v>
      </c>
      <c r="C152" s="22" t="s">
        <v>575</v>
      </c>
      <c r="D152" s="53" t="s">
        <v>576</v>
      </c>
      <c r="E152" s="23">
        <f>E132+E133+E134+E135+E136+E137+E138+E139+E140+E141+E142+E143+E144+E145+E146+E147+E148+E149+E150+E151</f>
        <v>256223380.80000004</v>
      </c>
      <c r="F152" s="9">
        <v>101024010.54000001</v>
      </c>
      <c r="G152" s="9">
        <v>69069332.340000004</v>
      </c>
      <c r="H152" s="9">
        <v>11444606.279999999</v>
      </c>
      <c r="I152" s="9">
        <v>0</v>
      </c>
      <c r="J152" s="9">
        <v>3576699.91</v>
      </c>
      <c r="K152" s="9">
        <f>F152+G152+H152+I152+J152</f>
        <v>185114649.06999999</v>
      </c>
      <c r="L152" s="9">
        <v>47620134.5</v>
      </c>
      <c r="M152" s="9">
        <v>23488597.23</v>
      </c>
      <c r="N152" s="9">
        <v>0</v>
      </c>
      <c r="O152" s="9">
        <f>K152+L152+M152+N152</f>
        <v>256223380.79999998</v>
      </c>
      <c r="P152" s="9">
        <v>185114649.06999999</v>
      </c>
      <c r="Q152" s="9">
        <v>18063212.510000002</v>
      </c>
      <c r="R152" s="23">
        <v>203177861.58000001</v>
      </c>
      <c r="S152" s="9">
        <v>47620134.5</v>
      </c>
      <c r="T152" s="9">
        <v>5425384.7199999997</v>
      </c>
      <c r="U152" s="23">
        <v>53045519.219999999</v>
      </c>
      <c r="V152" s="9">
        <v>143352423.47999999</v>
      </c>
      <c r="W152" s="9">
        <v>59825438.100000001</v>
      </c>
      <c r="X152" s="9">
        <v>0</v>
      </c>
      <c r="Y152" s="9">
        <v>0</v>
      </c>
      <c r="Z152" s="9">
        <v>18034030.100000001</v>
      </c>
      <c r="AA152" s="9">
        <v>123469136.69</v>
      </c>
      <c r="AB152" s="9">
        <v>1665748.98</v>
      </c>
      <c r="AC152" s="9">
        <v>183507.71</v>
      </c>
      <c r="AD152" s="9">
        <v>0</v>
      </c>
      <c r="AE152" s="9">
        <v>0</v>
      </c>
      <c r="AF152" s="9">
        <v>0</v>
      </c>
      <c r="AG152" s="9">
        <f>Z152+AA152+AB152+AC152+AD152+AE152+AF152</f>
        <v>143352423.47999999</v>
      </c>
      <c r="AH152" s="9">
        <v>0</v>
      </c>
      <c r="AI152" s="9">
        <v>0</v>
      </c>
      <c r="AJ152" s="9">
        <v>0</v>
      </c>
      <c r="AK152" s="9">
        <v>0</v>
      </c>
      <c r="AL152" s="9">
        <v>0</v>
      </c>
      <c r="AM152" s="9">
        <v>0</v>
      </c>
      <c r="AN152" s="9">
        <v>59825438.100000001</v>
      </c>
      <c r="AO152" s="9">
        <v>0</v>
      </c>
      <c r="AP152" s="9">
        <v>0</v>
      </c>
      <c r="AQ152" s="9">
        <v>0</v>
      </c>
      <c r="AR152" s="9">
        <v>0</v>
      </c>
      <c r="AS152" s="9">
        <v>0</v>
      </c>
      <c r="AT152" s="9">
        <f>AH152+AI152+AJ152+AK152+AL152+AM152+AN152+AO152+AP152+AQ152+AR152+AS152</f>
        <v>59825438.100000001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9">
        <v>0</v>
      </c>
      <c r="BB152" s="9">
        <v>0</v>
      </c>
      <c r="BC152" s="9">
        <v>0</v>
      </c>
      <c r="BD152" s="9">
        <v>0</v>
      </c>
      <c r="BE152" s="9">
        <f>AU152+AV152+AW152+AX152+AY152+AZ152+BA152+BB152+BC152+BD152</f>
        <v>0</v>
      </c>
    </row>
    <row r="153" spans="1:57" ht="54" x14ac:dyDescent="0.25">
      <c r="A153" s="36" t="s">
        <v>577</v>
      </c>
      <c r="B153" s="37" t="s">
        <v>578</v>
      </c>
      <c r="C153" s="38" t="s">
        <v>579</v>
      </c>
      <c r="D153" s="54" t="s">
        <v>580</v>
      </c>
      <c r="E153" s="52">
        <v>475633.25</v>
      </c>
      <c r="F153" s="52">
        <v>32285.759999999998</v>
      </c>
      <c r="G153" s="52">
        <v>133389.71</v>
      </c>
      <c r="H153" s="52">
        <v>28925.3</v>
      </c>
      <c r="I153" s="52">
        <v>0</v>
      </c>
      <c r="J153" s="52">
        <v>2921.58</v>
      </c>
      <c r="K153" s="9">
        <f>F153+G153+H153+I153+J153</f>
        <v>197522.34999999998</v>
      </c>
      <c r="L153" s="52">
        <v>232264.26</v>
      </c>
      <c r="M153" s="52">
        <v>45846.64</v>
      </c>
      <c r="N153" s="52">
        <v>0</v>
      </c>
      <c r="O153" s="9">
        <f>K153+L153+M153+N153</f>
        <v>475633.25</v>
      </c>
      <c r="P153" s="9">
        <v>197522.35</v>
      </c>
      <c r="Q153" s="52">
        <v>35257.01</v>
      </c>
      <c r="R153" s="23">
        <v>232779.36</v>
      </c>
      <c r="S153" s="9">
        <v>232264.26</v>
      </c>
      <c r="T153" s="52">
        <v>10589.63</v>
      </c>
      <c r="U153" s="23">
        <v>242853.89</v>
      </c>
      <c r="V153" s="52">
        <v>112267.9</v>
      </c>
      <c r="W153" s="52">
        <v>120511.46</v>
      </c>
      <c r="X153" s="52">
        <v>0</v>
      </c>
      <c r="Y153" s="52">
        <v>0</v>
      </c>
      <c r="Z153" s="52">
        <v>14813.1</v>
      </c>
      <c r="AA153" s="52">
        <v>96168.08</v>
      </c>
      <c r="AB153" s="52">
        <v>1165.52</v>
      </c>
      <c r="AC153" s="52">
        <v>121.2</v>
      </c>
      <c r="AD153" s="52">
        <v>0</v>
      </c>
      <c r="AE153" s="52">
        <v>0</v>
      </c>
      <c r="AF153" s="52">
        <v>0</v>
      </c>
      <c r="AG153" s="9">
        <f>Z153+AA153+AB153+AC153+AD153+AE153+AF153</f>
        <v>112267.90000000001</v>
      </c>
      <c r="AH153" s="52">
        <v>0</v>
      </c>
      <c r="AI153" s="52">
        <v>0</v>
      </c>
      <c r="AJ153" s="52">
        <v>0</v>
      </c>
      <c r="AK153" s="52">
        <v>0</v>
      </c>
      <c r="AL153" s="52">
        <v>0</v>
      </c>
      <c r="AM153" s="52">
        <v>0</v>
      </c>
      <c r="AN153" s="52">
        <v>120511.46</v>
      </c>
      <c r="AO153" s="52">
        <v>0</v>
      </c>
      <c r="AP153" s="52">
        <v>0</v>
      </c>
      <c r="AQ153" s="52">
        <v>0</v>
      </c>
      <c r="AR153" s="52">
        <v>0</v>
      </c>
      <c r="AS153" s="52">
        <v>0</v>
      </c>
      <c r="AT153" s="9">
        <f>AH153+AI153+AJ153+AK153+AL153+AM153+AN153+AO153+AP153+AQ153+AR153+AS153</f>
        <v>120511.46</v>
      </c>
      <c r="AU153" s="52">
        <v>0</v>
      </c>
      <c r="AV153" s="52">
        <v>0</v>
      </c>
      <c r="AW153" s="52">
        <v>0</v>
      </c>
      <c r="AX153" s="52">
        <v>0</v>
      </c>
      <c r="AY153" s="52">
        <v>0</v>
      </c>
      <c r="AZ153" s="52">
        <v>0</v>
      </c>
      <c r="BA153" s="52">
        <v>0</v>
      </c>
      <c r="BB153" s="52">
        <v>0</v>
      </c>
      <c r="BC153" s="52">
        <v>0</v>
      </c>
      <c r="BD153" s="52">
        <v>0</v>
      </c>
      <c r="BE153" s="9">
        <f>AU153+AV153+AW153+AX153+AY153+AZ153+BA153+BB153+BC153+BD153</f>
        <v>0</v>
      </c>
    </row>
    <row r="154" spans="1:57" ht="33" x14ac:dyDescent="0.25">
      <c r="A154" s="13"/>
      <c r="B154" s="37" t="s">
        <v>581</v>
      </c>
      <c r="C154" s="38" t="s">
        <v>582</v>
      </c>
      <c r="D154" s="54" t="s">
        <v>583</v>
      </c>
      <c r="E154" s="52">
        <v>93962.73</v>
      </c>
      <c r="F154" s="52">
        <v>0</v>
      </c>
      <c r="G154" s="52">
        <v>0</v>
      </c>
      <c r="H154" s="52">
        <v>0</v>
      </c>
      <c r="I154" s="52">
        <v>0</v>
      </c>
      <c r="J154" s="52">
        <v>0</v>
      </c>
      <c r="K154" s="9">
        <f>F154+G154+H154+I154+J154</f>
        <v>0</v>
      </c>
      <c r="L154" s="52">
        <v>93962.73</v>
      </c>
      <c r="M154" s="52">
        <v>0</v>
      </c>
      <c r="N154" s="52">
        <v>0</v>
      </c>
      <c r="O154" s="9">
        <f>K154+L154+M154+N154</f>
        <v>93962.73</v>
      </c>
      <c r="P154" s="9">
        <v>0</v>
      </c>
      <c r="Q154" s="52">
        <v>0</v>
      </c>
      <c r="R154" s="23">
        <v>0</v>
      </c>
      <c r="S154" s="9">
        <v>93962.73</v>
      </c>
      <c r="T154" s="52">
        <v>0</v>
      </c>
      <c r="U154" s="23">
        <v>93962.73</v>
      </c>
      <c r="V154" s="52">
        <v>0</v>
      </c>
      <c r="W154" s="52">
        <v>0</v>
      </c>
      <c r="X154" s="52">
        <v>0</v>
      </c>
      <c r="Y154" s="52">
        <v>0</v>
      </c>
      <c r="Z154" s="52">
        <v>0</v>
      </c>
      <c r="AA154" s="52">
        <v>0</v>
      </c>
      <c r="AB154" s="52">
        <v>0</v>
      </c>
      <c r="AC154" s="52">
        <v>0</v>
      </c>
      <c r="AD154" s="52">
        <v>0</v>
      </c>
      <c r="AE154" s="52">
        <v>0</v>
      </c>
      <c r="AF154" s="52">
        <v>0</v>
      </c>
      <c r="AG154" s="9">
        <f>Z154+AA154+AB154+AC154+AD154+AE154+AF154</f>
        <v>0</v>
      </c>
      <c r="AH154" s="52">
        <v>0</v>
      </c>
      <c r="AI154" s="52">
        <v>0</v>
      </c>
      <c r="AJ154" s="52">
        <v>0</v>
      </c>
      <c r="AK154" s="52">
        <v>0</v>
      </c>
      <c r="AL154" s="52">
        <v>0</v>
      </c>
      <c r="AM154" s="52">
        <v>0</v>
      </c>
      <c r="AN154" s="52">
        <v>0</v>
      </c>
      <c r="AO154" s="52">
        <v>0</v>
      </c>
      <c r="AP154" s="52">
        <v>0</v>
      </c>
      <c r="AQ154" s="52">
        <v>0</v>
      </c>
      <c r="AR154" s="52">
        <v>0</v>
      </c>
      <c r="AS154" s="52">
        <v>0</v>
      </c>
      <c r="AT154" s="9">
        <f>AH154+AI154+AJ154+AK154+AL154+AM154+AN154+AO154+AP154+AQ154+AR154+AS154</f>
        <v>0</v>
      </c>
      <c r="AU154" s="52">
        <v>0</v>
      </c>
      <c r="AV154" s="52">
        <v>0</v>
      </c>
      <c r="AW154" s="52">
        <v>0</v>
      </c>
      <c r="AX154" s="52">
        <v>0</v>
      </c>
      <c r="AY154" s="52">
        <v>0</v>
      </c>
      <c r="AZ154" s="52">
        <v>0</v>
      </c>
      <c r="BA154" s="52">
        <v>0</v>
      </c>
      <c r="BB154" s="52">
        <v>0</v>
      </c>
      <c r="BC154" s="52">
        <v>0</v>
      </c>
      <c r="BD154" s="52">
        <v>0</v>
      </c>
      <c r="BE154" s="9">
        <f>AU154+AV154+AW154+AX154+AY154+AZ154+BA154+BB154+BC154+BD154</f>
        <v>0</v>
      </c>
    </row>
    <row r="155" spans="1:57" ht="33" x14ac:dyDescent="0.25">
      <c r="A155" s="13"/>
      <c r="B155" s="37" t="s">
        <v>584</v>
      </c>
      <c r="C155" s="38" t="s">
        <v>585</v>
      </c>
      <c r="D155" s="54" t="s">
        <v>586</v>
      </c>
      <c r="E155" s="52">
        <v>5096222.53</v>
      </c>
      <c r="F155" s="52">
        <v>0</v>
      </c>
      <c r="G155" s="52">
        <v>69969.22</v>
      </c>
      <c r="H155" s="52">
        <v>0</v>
      </c>
      <c r="I155" s="52">
        <v>0</v>
      </c>
      <c r="J155" s="52">
        <v>2571057.5299999998</v>
      </c>
      <c r="K155" s="9">
        <f>F155+G155+H155+I155+J155</f>
        <v>2641026.75</v>
      </c>
      <c r="L155" s="52">
        <v>1121971.1599999999</v>
      </c>
      <c r="M155" s="52">
        <v>1333224.6200000001</v>
      </c>
      <c r="N155" s="52">
        <v>0</v>
      </c>
      <c r="O155" s="9">
        <f>K155+L155+M155+N155</f>
        <v>5096222.53</v>
      </c>
      <c r="P155" s="9">
        <v>2641026.75</v>
      </c>
      <c r="Q155" s="52">
        <v>1025277.05</v>
      </c>
      <c r="R155" s="23">
        <v>3666303.8</v>
      </c>
      <c r="S155" s="9">
        <v>1121971.1599999999</v>
      </c>
      <c r="T155" s="52">
        <v>307947.57</v>
      </c>
      <c r="U155" s="23">
        <v>1429918.73</v>
      </c>
      <c r="V155" s="52">
        <v>2538540</v>
      </c>
      <c r="W155" s="52">
        <v>1127763.8</v>
      </c>
      <c r="X155" s="52">
        <v>0</v>
      </c>
      <c r="Y155" s="52">
        <v>0</v>
      </c>
      <c r="Z155" s="52">
        <v>334945.76</v>
      </c>
      <c r="AA155" s="52">
        <v>2173185.19</v>
      </c>
      <c r="AB155" s="52">
        <v>27719.22</v>
      </c>
      <c r="AC155" s="52">
        <v>2689.83</v>
      </c>
      <c r="AD155" s="52">
        <v>0</v>
      </c>
      <c r="AE155" s="52">
        <v>0</v>
      </c>
      <c r="AF155" s="52">
        <v>0</v>
      </c>
      <c r="AG155" s="9">
        <f>Z155+AA155+AB155+AC155+AD155+AE155+AF155</f>
        <v>2538540.0000000005</v>
      </c>
      <c r="AH155" s="52">
        <v>0</v>
      </c>
      <c r="AI155" s="52">
        <v>0</v>
      </c>
      <c r="AJ155" s="52">
        <v>0</v>
      </c>
      <c r="AK155" s="52">
        <v>0</v>
      </c>
      <c r="AL155" s="52">
        <v>0</v>
      </c>
      <c r="AM155" s="52">
        <v>0</v>
      </c>
      <c r="AN155" s="52">
        <v>1127763.8</v>
      </c>
      <c r="AO155" s="52">
        <v>0</v>
      </c>
      <c r="AP155" s="52">
        <v>0</v>
      </c>
      <c r="AQ155" s="52">
        <v>0</v>
      </c>
      <c r="AR155" s="52">
        <v>0</v>
      </c>
      <c r="AS155" s="52">
        <v>0</v>
      </c>
      <c r="AT155" s="9">
        <f>AH155+AI155+AJ155+AK155+AL155+AM155+AN155+AO155+AP155+AQ155+AR155+AS155</f>
        <v>1127763.8</v>
      </c>
      <c r="AU155" s="52">
        <v>0</v>
      </c>
      <c r="AV155" s="52">
        <v>0</v>
      </c>
      <c r="AW155" s="52">
        <v>0</v>
      </c>
      <c r="AX155" s="52">
        <v>0</v>
      </c>
      <c r="AY155" s="52">
        <v>0</v>
      </c>
      <c r="AZ155" s="52">
        <v>0</v>
      </c>
      <c r="BA155" s="52">
        <v>0</v>
      </c>
      <c r="BB155" s="52">
        <v>0</v>
      </c>
      <c r="BC155" s="52">
        <v>0</v>
      </c>
      <c r="BD155" s="52">
        <v>0</v>
      </c>
      <c r="BE155" s="9">
        <f>AU155+AV155+AW155+AX155+AY155+AZ155+BA155+BB155+BC155+BD155</f>
        <v>0</v>
      </c>
    </row>
    <row r="156" spans="1:57" ht="54" x14ac:dyDescent="0.25">
      <c r="A156" s="13"/>
      <c r="B156" s="37" t="s">
        <v>587</v>
      </c>
      <c r="C156" s="38" t="s">
        <v>588</v>
      </c>
      <c r="D156" s="54" t="s">
        <v>589</v>
      </c>
      <c r="E156" s="52">
        <v>3244661.69</v>
      </c>
      <c r="F156" s="52">
        <v>670847.86</v>
      </c>
      <c r="G156" s="52">
        <v>1288202.17</v>
      </c>
      <c r="H156" s="52">
        <v>289499.05</v>
      </c>
      <c r="I156" s="52">
        <v>0</v>
      </c>
      <c r="J156" s="52">
        <v>257007.09</v>
      </c>
      <c r="K156" s="9">
        <f>F156+G156+H156+I156+J156</f>
        <v>2505556.1699999995</v>
      </c>
      <c r="L156" s="52">
        <v>87226.51</v>
      </c>
      <c r="M156" s="52">
        <v>651879.01</v>
      </c>
      <c r="N156" s="52">
        <v>0</v>
      </c>
      <c r="O156" s="9">
        <f>K156+L156+M156+N156</f>
        <v>3244661.6899999995</v>
      </c>
      <c r="P156" s="9">
        <v>2505556.17</v>
      </c>
      <c r="Q156" s="52">
        <v>501308.31</v>
      </c>
      <c r="R156" s="23">
        <v>3006864.48</v>
      </c>
      <c r="S156" s="9">
        <v>87226.51</v>
      </c>
      <c r="T156" s="52">
        <v>150570.70000000001</v>
      </c>
      <c r="U156" s="23">
        <v>237797.21</v>
      </c>
      <c r="V156" s="52">
        <v>1615499.41</v>
      </c>
      <c r="W156" s="52">
        <v>1391365.07</v>
      </c>
      <c r="X156" s="52">
        <v>0</v>
      </c>
      <c r="Y156" s="52">
        <v>0</v>
      </c>
      <c r="Z156" s="52">
        <v>213155.86</v>
      </c>
      <c r="AA156" s="52">
        <v>1386350.24</v>
      </c>
      <c r="AB156" s="52">
        <v>14368.35</v>
      </c>
      <c r="AC156" s="52">
        <v>1624.96</v>
      </c>
      <c r="AD156" s="52">
        <v>0</v>
      </c>
      <c r="AE156" s="52">
        <v>0</v>
      </c>
      <c r="AF156" s="52">
        <v>0</v>
      </c>
      <c r="AG156" s="9">
        <f>Z156+AA156+AB156+AC156+AD156+AE156+AF156</f>
        <v>1615499.4100000001</v>
      </c>
      <c r="AH156" s="52">
        <v>0</v>
      </c>
      <c r="AI156" s="52">
        <v>0</v>
      </c>
      <c r="AJ156" s="52">
        <v>0</v>
      </c>
      <c r="AK156" s="52">
        <v>0</v>
      </c>
      <c r="AL156" s="52">
        <v>0</v>
      </c>
      <c r="AM156" s="52">
        <v>0</v>
      </c>
      <c r="AN156" s="52">
        <v>1391365.07</v>
      </c>
      <c r="AO156" s="52">
        <v>0</v>
      </c>
      <c r="AP156" s="52">
        <v>0</v>
      </c>
      <c r="AQ156" s="52">
        <v>0</v>
      </c>
      <c r="AR156" s="52">
        <v>0</v>
      </c>
      <c r="AS156" s="52">
        <v>0</v>
      </c>
      <c r="AT156" s="9">
        <f>AH156+AI156+AJ156+AK156+AL156+AM156+AN156+AO156+AP156+AQ156+AR156+AS156</f>
        <v>1391365.07</v>
      </c>
      <c r="AU156" s="52">
        <v>0</v>
      </c>
      <c r="AV156" s="52">
        <v>0</v>
      </c>
      <c r="AW156" s="52">
        <v>0</v>
      </c>
      <c r="AX156" s="52">
        <v>0</v>
      </c>
      <c r="AY156" s="52">
        <v>0</v>
      </c>
      <c r="AZ156" s="52">
        <v>0</v>
      </c>
      <c r="BA156" s="52">
        <v>0</v>
      </c>
      <c r="BB156" s="52">
        <v>0</v>
      </c>
      <c r="BC156" s="52">
        <v>0</v>
      </c>
      <c r="BD156" s="52">
        <v>0</v>
      </c>
      <c r="BE156" s="9">
        <f>AU156+AV156+AW156+AX156+AY156+AZ156+BA156+BB156+BC156+BD156</f>
        <v>0</v>
      </c>
    </row>
    <row r="157" spans="1:57" ht="43.5" x14ac:dyDescent="0.25">
      <c r="A157" s="13"/>
      <c r="B157" s="28" t="s">
        <v>182</v>
      </c>
      <c r="C157" s="22" t="s">
        <v>590</v>
      </c>
      <c r="D157" s="53" t="s">
        <v>591</v>
      </c>
      <c r="E157" s="23">
        <f>E153+E154+E155+E156</f>
        <v>8910480.1999999993</v>
      </c>
      <c r="F157" s="9">
        <v>703133.62</v>
      </c>
      <c r="G157" s="9">
        <v>1491561.1</v>
      </c>
      <c r="H157" s="9">
        <v>318424.34999999998</v>
      </c>
      <c r="I157" s="9">
        <v>0</v>
      </c>
      <c r="J157" s="9">
        <v>2830986.2</v>
      </c>
      <c r="K157" s="9">
        <f>F157+G157+H157+I157+J157</f>
        <v>5344105.2700000005</v>
      </c>
      <c r="L157" s="9">
        <v>1535424.66</v>
      </c>
      <c r="M157" s="9">
        <v>2030950.27</v>
      </c>
      <c r="N157" s="9">
        <v>0</v>
      </c>
      <c r="O157" s="9">
        <f>K157+L157+M157+N157</f>
        <v>8910480.2000000011</v>
      </c>
      <c r="P157" s="9">
        <v>5344105.2699999996</v>
      </c>
      <c r="Q157" s="9">
        <v>1561842.37</v>
      </c>
      <c r="R157" s="23">
        <v>6905947.6399999997</v>
      </c>
      <c r="S157" s="9">
        <v>1535424.66</v>
      </c>
      <c r="T157" s="9">
        <v>469107.9</v>
      </c>
      <c r="U157" s="23">
        <v>2004532.56</v>
      </c>
      <c r="V157" s="9">
        <v>4266307.3099999996</v>
      </c>
      <c r="W157" s="9">
        <v>2639640.33</v>
      </c>
      <c r="X157" s="9">
        <v>0</v>
      </c>
      <c r="Y157" s="9">
        <v>0</v>
      </c>
      <c r="Z157" s="9">
        <v>562914.72</v>
      </c>
      <c r="AA157" s="9">
        <v>3655703.51</v>
      </c>
      <c r="AB157" s="9">
        <v>43253.09</v>
      </c>
      <c r="AC157" s="9">
        <v>4435.99</v>
      </c>
      <c r="AD157" s="9">
        <v>0</v>
      </c>
      <c r="AE157" s="9">
        <v>0</v>
      </c>
      <c r="AF157" s="9">
        <v>0</v>
      </c>
      <c r="AG157" s="9">
        <f>Z157+AA157+AB157+AC157+AD157+AE157+AF157</f>
        <v>4266307.3099999996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2639640.33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f>AH157+AI157+AJ157+AK157+AL157+AM157+AN157+AO157+AP157+AQ157+AR157+AS157</f>
        <v>2639640.33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9">
        <v>0</v>
      </c>
      <c r="BA157" s="9">
        <v>0</v>
      </c>
      <c r="BB157" s="9">
        <v>0</v>
      </c>
      <c r="BC157" s="9">
        <v>0</v>
      </c>
      <c r="BD157" s="9">
        <v>0</v>
      </c>
      <c r="BE157" s="9">
        <f>AU157+AV157+AW157+AX157+AY157+AZ157+BA157+BB157+BC157+BD157</f>
        <v>0</v>
      </c>
    </row>
    <row r="158" spans="1:57" ht="22.5" x14ac:dyDescent="0.25">
      <c r="A158" s="36" t="s">
        <v>592</v>
      </c>
      <c r="B158" s="37" t="s">
        <v>593</v>
      </c>
      <c r="C158" s="38" t="s">
        <v>594</v>
      </c>
      <c r="D158" s="54" t="s">
        <v>595</v>
      </c>
      <c r="E158" s="52">
        <v>0</v>
      </c>
      <c r="F158" s="52">
        <v>0</v>
      </c>
      <c r="G158" s="52">
        <v>0</v>
      </c>
      <c r="H158" s="52">
        <v>0</v>
      </c>
      <c r="I158" s="52">
        <v>0</v>
      </c>
      <c r="J158" s="52">
        <v>0</v>
      </c>
      <c r="K158" s="9">
        <f>F158+G158+H158+I158+J158</f>
        <v>0</v>
      </c>
      <c r="L158" s="52">
        <v>0</v>
      </c>
      <c r="M158" s="52">
        <v>0</v>
      </c>
      <c r="N158" s="52">
        <v>0</v>
      </c>
      <c r="O158" s="9">
        <f>K158+L158+M158+N158</f>
        <v>0</v>
      </c>
      <c r="P158" s="9">
        <v>0</v>
      </c>
      <c r="Q158" s="52">
        <v>0</v>
      </c>
      <c r="R158" s="23">
        <v>0</v>
      </c>
      <c r="S158" s="9">
        <v>0</v>
      </c>
      <c r="T158" s="52">
        <v>0</v>
      </c>
      <c r="U158" s="23">
        <v>0</v>
      </c>
      <c r="V158" s="52">
        <v>0</v>
      </c>
      <c r="W158" s="52">
        <v>0</v>
      </c>
      <c r="X158" s="52">
        <v>0</v>
      </c>
      <c r="Y158" s="52">
        <v>0</v>
      </c>
      <c r="Z158" s="52">
        <v>0</v>
      </c>
      <c r="AA158" s="52">
        <v>0</v>
      </c>
      <c r="AB158" s="52">
        <v>0</v>
      </c>
      <c r="AC158" s="52">
        <v>0</v>
      </c>
      <c r="AD158" s="52">
        <v>0</v>
      </c>
      <c r="AE158" s="52">
        <v>0</v>
      </c>
      <c r="AF158" s="52">
        <v>0</v>
      </c>
      <c r="AG158" s="9">
        <f>Z158+AA158+AB158+AC158+AD158+AE158+AF158</f>
        <v>0</v>
      </c>
      <c r="AH158" s="52">
        <v>0</v>
      </c>
      <c r="AI158" s="52">
        <v>0</v>
      </c>
      <c r="AJ158" s="52">
        <v>0</v>
      </c>
      <c r="AK158" s="52">
        <v>0</v>
      </c>
      <c r="AL158" s="52">
        <v>0</v>
      </c>
      <c r="AM158" s="52">
        <v>0</v>
      </c>
      <c r="AN158" s="52">
        <v>0</v>
      </c>
      <c r="AO158" s="52">
        <v>0</v>
      </c>
      <c r="AP158" s="52">
        <v>0</v>
      </c>
      <c r="AQ158" s="52">
        <v>0</v>
      </c>
      <c r="AR158" s="52">
        <v>0</v>
      </c>
      <c r="AS158" s="52">
        <v>0</v>
      </c>
      <c r="AT158" s="9">
        <f>AH158+AI158+AJ158+AK158+AL158+AM158+AN158+AO158+AP158+AQ158+AR158+AS158</f>
        <v>0</v>
      </c>
      <c r="AU158" s="52">
        <v>0</v>
      </c>
      <c r="AV158" s="52">
        <v>0</v>
      </c>
      <c r="AW158" s="52">
        <v>0</v>
      </c>
      <c r="AX158" s="52">
        <v>0</v>
      </c>
      <c r="AY158" s="52">
        <v>0</v>
      </c>
      <c r="AZ158" s="52">
        <v>0</v>
      </c>
      <c r="BA158" s="52">
        <v>0</v>
      </c>
      <c r="BB158" s="52">
        <v>0</v>
      </c>
      <c r="BC158" s="52">
        <v>0</v>
      </c>
      <c r="BD158" s="52">
        <v>0</v>
      </c>
      <c r="BE158" s="9">
        <f>AU158+AV158+AW158+AX158+AY158+AZ158+BA158+BB158+BC158+BD158</f>
        <v>0</v>
      </c>
    </row>
    <row r="159" spans="1:57" ht="54" x14ac:dyDescent="0.25">
      <c r="A159" s="13"/>
      <c r="B159" s="28" t="s">
        <v>182</v>
      </c>
      <c r="C159" s="22" t="s">
        <v>596</v>
      </c>
      <c r="D159" s="53" t="s">
        <v>597</v>
      </c>
      <c r="E159" s="23">
        <f>E158</f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f>F159+G159+H159+I159+J159</f>
        <v>0</v>
      </c>
      <c r="L159" s="9">
        <v>0</v>
      </c>
      <c r="M159" s="9">
        <v>0</v>
      </c>
      <c r="N159" s="9">
        <v>0</v>
      </c>
      <c r="O159" s="9">
        <f>K159+L159+M159+N159</f>
        <v>0</v>
      </c>
      <c r="P159" s="9">
        <v>0</v>
      </c>
      <c r="Q159" s="9">
        <v>0</v>
      </c>
      <c r="R159" s="23">
        <v>0</v>
      </c>
      <c r="S159" s="9">
        <v>0</v>
      </c>
      <c r="T159" s="9">
        <v>0</v>
      </c>
      <c r="U159" s="23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0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f>Z159+AA159+AB159+AC159+AD159+AE159+AF159</f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9">
        <f>AH159+AI159+AJ159+AK159+AL159+AM159+AN159+AO159+AP159+AQ159+AR159+AS159</f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9">
        <v>0</v>
      </c>
      <c r="BA159" s="9">
        <v>0</v>
      </c>
      <c r="BB159" s="9">
        <v>0</v>
      </c>
      <c r="BC159" s="9">
        <v>0</v>
      </c>
      <c r="BD159" s="9">
        <v>0</v>
      </c>
      <c r="BE159" s="9">
        <f>AU159+AV159+AW159+AX159+AY159+AZ159+BA159+BB159+BC159+BD159</f>
        <v>0</v>
      </c>
    </row>
    <row r="160" spans="1:57" ht="33" x14ac:dyDescent="0.25">
      <c r="A160" s="36" t="s">
        <v>598</v>
      </c>
      <c r="B160" s="37" t="s">
        <v>599</v>
      </c>
      <c r="C160" s="38" t="s">
        <v>600</v>
      </c>
      <c r="D160" s="54" t="s">
        <v>601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9">
        <f>F160+G160+H160+I160+J160</f>
        <v>0</v>
      </c>
      <c r="L160" s="52">
        <v>0</v>
      </c>
      <c r="M160" s="52">
        <v>0</v>
      </c>
      <c r="N160" s="52">
        <v>0</v>
      </c>
      <c r="O160" s="9">
        <f>K160+L160+M160+N160</f>
        <v>0</v>
      </c>
      <c r="P160" s="9">
        <v>0</v>
      </c>
      <c r="Q160" s="52">
        <v>0</v>
      </c>
      <c r="R160" s="23">
        <v>0</v>
      </c>
      <c r="S160" s="9">
        <v>0</v>
      </c>
      <c r="T160" s="52">
        <v>0</v>
      </c>
      <c r="U160" s="23">
        <v>0</v>
      </c>
      <c r="V160" s="52">
        <v>0</v>
      </c>
      <c r="W160" s="52">
        <v>0</v>
      </c>
      <c r="X160" s="52">
        <v>0</v>
      </c>
      <c r="Y160" s="52">
        <v>0</v>
      </c>
      <c r="Z160" s="52">
        <v>0</v>
      </c>
      <c r="AA160" s="52">
        <v>0</v>
      </c>
      <c r="AB160" s="52">
        <v>0</v>
      </c>
      <c r="AC160" s="52">
        <v>0</v>
      </c>
      <c r="AD160" s="52">
        <v>0</v>
      </c>
      <c r="AE160" s="52">
        <v>0</v>
      </c>
      <c r="AF160" s="52">
        <v>0</v>
      </c>
      <c r="AG160" s="9">
        <f>Z160+AA160+AB160+AC160+AD160+AE160+AF160</f>
        <v>0</v>
      </c>
      <c r="AH160" s="52">
        <v>0</v>
      </c>
      <c r="AI160" s="52">
        <v>0</v>
      </c>
      <c r="AJ160" s="52">
        <v>0</v>
      </c>
      <c r="AK160" s="52">
        <v>0</v>
      </c>
      <c r="AL160" s="52">
        <v>0</v>
      </c>
      <c r="AM160" s="52">
        <v>0</v>
      </c>
      <c r="AN160" s="52">
        <v>0</v>
      </c>
      <c r="AO160" s="52">
        <v>0</v>
      </c>
      <c r="AP160" s="52">
        <v>0</v>
      </c>
      <c r="AQ160" s="52">
        <v>0</v>
      </c>
      <c r="AR160" s="52">
        <v>0</v>
      </c>
      <c r="AS160" s="52">
        <v>0</v>
      </c>
      <c r="AT160" s="9">
        <f>AH160+AI160+AJ160+AK160+AL160+AM160+AN160+AO160+AP160+AQ160+AR160+AS160</f>
        <v>0</v>
      </c>
      <c r="AU160" s="52">
        <v>0</v>
      </c>
      <c r="AV160" s="52">
        <v>0</v>
      </c>
      <c r="AW160" s="52">
        <v>0</v>
      </c>
      <c r="AX160" s="52">
        <v>0</v>
      </c>
      <c r="AY160" s="52">
        <v>0</v>
      </c>
      <c r="AZ160" s="52">
        <v>0</v>
      </c>
      <c r="BA160" s="52">
        <v>0</v>
      </c>
      <c r="BB160" s="52">
        <v>0</v>
      </c>
      <c r="BC160" s="52">
        <v>0</v>
      </c>
      <c r="BD160" s="52">
        <v>0</v>
      </c>
      <c r="BE160" s="9">
        <f>AU160+AV160+AW160+AX160+AY160+AZ160+BA160+BB160+BC160+BD160</f>
        <v>0</v>
      </c>
    </row>
    <row r="161" spans="1:57" ht="43.5" x14ac:dyDescent="0.25">
      <c r="A161" s="13"/>
      <c r="B161" s="37" t="s">
        <v>602</v>
      </c>
      <c r="C161" s="38" t="s">
        <v>603</v>
      </c>
      <c r="D161" s="54" t="s">
        <v>604</v>
      </c>
      <c r="E161" s="52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9">
        <f>F161+G161+H161+I161+J161</f>
        <v>0</v>
      </c>
      <c r="L161" s="52">
        <v>0</v>
      </c>
      <c r="M161" s="52">
        <v>0</v>
      </c>
      <c r="N161" s="52">
        <v>0</v>
      </c>
      <c r="O161" s="9">
        <f>K161+L161+M161+N161</f>
        <v>0</v>
      </c>
      <c r="P161" s="9">
        <v>0</v>
      </c>
      <c r="Q161" s="52">
        <v>0</v>
      </c>
      <c r="R161" s="23">
        <v>0</v>
      </c>
      <c r="S161" s="9">
        <v>0</v>
      </c>
      <c r="T161" s="52">
        <v>0</v>
      </c>
      <c r="U161" s="23">
        <v>0</v>
      </c>
      <c r="V161" s="52">
        <v>0</v>
      </c>
      <c r="W161" s="52">
        <v>0</v>
      </c>
      <c r="X161" s="52">
        <v>0</v>
      </c>
      <c r="Y161" s="52">
        <v>0</v>
      </c>
      <c r="Z161" s="52">
        <v>0</v>
      </c>
      <c r="AA161" s="52">
        <v>0</v>
      </c>
      <c r="AB161" s="52">
        <v>0</v>
      </c>
      <c r="AC161" s="52">
        <v>0</v>
      </c>
      <c r="AD161" s="52">
        <v>0</v>
      </c>
      <c r="AE161" s="52">
        <v>0</v>
      </c>
      <c r="AF161" s="52">
        <v>0</v>
      </c>
      <c r="AG161" s="9">
        <f>Z161+AA161+AB161+AC161+AD161+AE161+AF161</f>
        <v>0</v>
      </c>
      <c r="AH161" s="52">
        <v>0</v>
      </c>
      <c r="AI161" s="52">
        <v>0</v>
      </c>
      <c r="AJ161" s="52">
        <v>0</v>
      </c>
      <c r="AK161" s="52">
        <v>0</v>
      </c>
      <c r="AL161" s="52">
        <v>0</v>
      </c>
      <c r="AM161" s="52">
        <v>0</v>
      </c>
      <c r="AN161" s="52">
        <v>0</v>
      </c>
      <c r="AO161" s="52">
        <v>0</v>
      </c>
      <c r="AP161" s="52">
        <v>0</v>
      </c>
      <c r="AQ161" s="52">
        <v>0</v>
      </c>
      <c r="AR161" s="52">
        <v>0</v>
      </c>
      <c r="AS161" s="52">
        <v>0</v>
      </c>
      <c r="AT161" s="9">
        <f>AH161+AI161+AJ161+AK161+AL161+AM161+AN161+AO161+AP161+AQ161+AR161+AS161</f>
        <v>0</v>
      </c>
      <c r="AU161" s="52">
        <v>0</v>
      </c>
      <c r="AV161" s="52">
        <v>0</v>
      </c>
      <c r="AW161" s="52">
        <v>0</v>
      </c>
      <c r="AX161" s="52">
        <v>0</v>
      </c>
      <c r="AY161" s="52">
        <v>0</v>
      </c>
      <c r="AZ161" s="52">
        <v>0</v>
      </c>
      <c r="BA161" s="52">
        <v>0</v>
      </c>
      <c r="BB161" s="52">
        <v>0</v>
      </c>
      <c r="BC161" s="52">
        <v>0</v>
      </c>
      <c r="BD161" s="52">
        <v>0</v>
      </c>
      <c r="BE161" s="9">
        <f>AU161+AV161+AW161+AX161+AY161+AZ161+BA161+BB161+BC161+BD161</f>
        <v>0</v>
      </c>
    </row>
    <row r="162" spans="1:57" ht="75" x14ac:dyDescent="0.25">
      <c r="A162" s="13"/>
      <c r="B162" s="28" t="s">
        <v>182</v>
      </c>
      <c r="C162" s="22" t="s">
        <v>605</v>
      </c>
      <c r="D162" s="53" t="s">
        <v>606</v>
      </c>
      <c r="E162" s="23">
        <f>E160+E161</f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f>F162+G162+H162+I162+J162</f>
        <v>0</v>
      </c>
      <c r="L162" s="9">
        <v>0</v>
      </c>
      <c r="M162" s="9">
        <v>0</v>
      </c>
      <c r="N162" s="9">
        <v>0</v>
      </c>
      <c r="O162" s="9">
        <f>K162+L162+M162+N162</f>
        <v>0</v>
      </c>
      <c r="P162" s="9">
        <v>0</v>
      </c>
      <c r="Q162" s="9">
        <v>0</v>
      </c>
      <c r="R162" s="23">
        <v>0</v>
      </c>
      <c r="S162" s="9">
        <v>0</v>
      </c>
      <c r="T162" s="9">
        <v>0</v>
      </c>
      <c r="U162" s="23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9">
        <v>0</v>
      </c>
      <c r="AB162" s="9">
        <v>0</v>
      </c>
      <c r="AC162" s="9">
        <v>0</v>
      </c>
      <c r="AD162" s="9">
        <v>0</v>
      </c>
      <c r="AE162" s="9">
        <v>0</v>
      </c>
      <c r="AF162" s="9">
        <v>0</v>
      </c>
      <c r="AG162" s="9">
        <f>Z162+AA162+AB162+AC162+AD162+AE162+AF162</f>
        <v>0</v>
      </c>
      <c r="AH162" s="9">
        <v>0</v>
      </c>
      <c r="AI162" s="9">
        <v>0</v>
      </c>
      <c r="AJ162" s="9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  <c r="AS162" s="9">
        <v>0</v>
      </c>
      <c r="AT162" s="9">
        <f>AH162+AI162+AJ162+AK162+AL162+AM162+AN162+AO162+AP162+AQ162+AR162+AS162</f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9">
        <v>0</v>
      </c>
      <c r="BA162" s="9">
        <v>0</v>
      </c>
      <c r="BB162" s="9">
        <v>0</v>
      </c>
      <c r="BC162" s="9">
        <v>0</v>
      </c>
      <c r="BD162" s="9">
        <v>0</v>
      </c>
      <c r="BE162" s="9">
        <f>AU162+AV162+AW162+AX162+AY162+AZ162+BA162+BB162+BC162+BD162</f>
        <v>0</v>
      </c>
    </row>
    <row r="163" spans="1:57" ht="22.5" x14ac:dyDescent="0.25">
      <c r="A163" s="36" t="s">
        <v>607</v>
      </c>
      <c r="B163" s="37" t="s">
        <v>608</v>
      </c>
      <c r="C163" s="38" t="s">
        <v>609</v>
      </c>
      <c r="D163" s="54" t="s">
        <v>610</v>
      </c>
      <c r="E163" s="52">
        <v>3535641.23</v>
      </c>
      <c r="F163" s="52">
        <v>70834.13</v>
      </c>
      <c r="G163" s="52">
        <v>19040.810000000001</v>
      </c>
      <c r="H163" s="52">
        <v>168.74</v>
      </c>
      <c r="I163" s="52">
        <v>0</v>
      </c>
      <c r="J163" s="52">
        <v>157778.76</v>
      </c>
      <c r="K163" s="9">
        <f>F163+G163+H163+I163+J163</f>
        <v>247822.44</v>
      </c>
      <c r="L163" s="52">
        <v>966720.3</v>
      </c>
      <c r="M163" s="52">
        <v>2321098.4900000002</v>
      </c>
      <c r="N163" s="52">
        <v>0</v>
      </c>
      <c r="O163" s="9">
        <f>K163+L163+M163+N163</f>
        <v>3535641.2300000004</v>
      </c>
      <c r="P163" s="9">
        <v>247822.44</v>
      </c>
      <c r="Q163" s="52">
        <v>1784972.3</v>
      </c>
      <c r="R163" s="23">
        <v>2032794.74</v>
      </c>
      <c r="S163" s="9">
        <v>966720.3</v>
      </c>
      <c r="T163" s="52">
        <v>536126.18999999994</v>
      </c>
      <c r="U163" s="23">
        <v>1502846.49</v>
      </c>
      <c r="V163" s="52">
        <v>1453441.32</v>
      </c>
      <c r="W163" s="52">
        <v>579353.42000000004</v>
      </c>
      <c r="X163" s="52">
        <v>0</v>
      </c>
      <c r="Y163" s="52">
        <v>0</v>
      </c>
      <c r="Z163" s="52">
        <v>165773.47</v>
      </c>
      <c r="AA163" s="52">
        <v>1270027.31</v>
      </c>
      <c r="AB163" s="52">
        <v>16191.56</v>
      </c>
      <c r="AC163" s="52">
        <v>1448.98</v>
      </c>
      <c r="AD163" s="52">
        <v>0</v>
      </c>
      <c r="AE163" s="52">
        <v>0</v>
      </c>
      <c r="AF163" s="52">
        <v>0</v>
      </c>
      <c r="AG163" s="9">
        <f>Z163+AA163+AB163+AC163+AD163+AE163+AF163</f>
        <v>1453441.32</v>
      </c>
      <c r="AH163" s="52">
        <v>0</v>
      </c>
      <c r="AI163" s="52">
        <v>0</v>
      </c>
      <c r="AJ163" s="52">
        <v>0</v>
      </c>
      <c r="AK163" s="52">
        <v>0</v>
      </c>
      <c r="AL163" s="52">
        <v>0</v>
      </c>
      <c r="AM163" s="52">
        <v>0</v>
      </c>
      <c r="AN163" s="52">
        <v>579353.42000000004</v>
      </c>
      <c r="AO163" s="52">
        <v>0</v>
      </c>
      <c r="AP163" s="52">
        <v>0</v>
      </c>
      <c r="AQ163" s="52">
        <v>0</v>
      </c>
      <c r="AR163" s="52">
        <v>0</v>
      </c>
      <c r="AS163" s="52">
        <v>0</v>
      </c>
      <c r="AT163" s="9">
        <f>AH163+AI163+AJ163+AK163+AL163+AM163+AN163+AO163+AP163+AQ163+AR163+AS163</f>
        <v>579353.42000000004</v>
      </c>
      <c r="AU163" s="52">
        <v>0</v>
      </c>
      <c r="AV163" s="52">
        <v>0</v>
      </c>
      <c r="AW163" s="52">
        <v>0</v>
      </c>
      <c r="AX163" s="52">
        <v>0</v>
      </c>
      <c r="AY163" s="52">
        <v>0</v>
      </c>
      <c r="AZ163" s="52">
        <v>0</v>
      </c>
      <c r="BA163" s="52">
        <v>0</v>
      </c>
      <c r="BB163" s="52">
        <v>0</v>
      </c>
      <c r="BC163" s="52">
        <v>0</v>
      </c>
      <c r="BD163" s="52">
        <v>0</v>
      </c>
      <c r="BE163" s="9">
        <f>AU163+AV163+AW163+AX163+AY163+AZ163+BA163+BB163+BC163+BD163</f>
        <v>0</v>
      </c>
    </row>
    <row r="164" spans="1:57" ht="43.5" x14ac:dyDescent="0.25">
      <c r="A164" s="13"/>
      <c r="B164" s="37" t="s">
        <v>611</v>
      </c>
      <c r="C164" s="38" t="s">
        <v>612</v>
      </c>
      <c r="D164" s="54" t="s">
        <v>613</v>
      </c>
      <c r="E164" s="52">
        <v>1170000</v>
      </c>
      <c r="F164" s="52">
        <v>0</v>
      </c>
      <c r="G164" s="52">
        <v>0</v>
      </c>
      <c r="H164" s="52">
        <v>0</v>
      </c>
      <c r="I164" s="52">
        <v>0</v>
      </c>
      <c r="J164" s="52">
        <v>0</v>
      </c>
      <c r="K164" s="9">
        <f>F164+G164+H164+I164+J164</f>
        <v>0</v>
      </c>
      <c r="L164" s="52">
        <v>0</v>
      </c>
      <c r="M164" s="52">
        <v>1170000</v>
      </c>
      <c r="N164" s="52">
        <v>0</v>
      </c>
      <c r="O164" s="9">
        <f>K164+L164+M164+N164</f>
        <v>1170000</v>
      </c>
      <c r="P164" s="9">
        <v>0</v>
      </c>
      <c r="Q164" s="52">
        <v>899753.97</v>
      </c>
      <c r="R164" s="23">
        <v>899753.97</v>
      </c>
      <c r="S164" s="9">
        <v>0</v>
      </c>
      <c r="T164" s="52">
        <v>270246.03000000003</v>
      </c>
      <c r="U164" s="23">
        <v>270246.03000000003</v>
      </c>
      <c r="V164" s="52">
        <v>635108.16</v>
      </c>
      <c r="W164" s="52">
        <v>264645.81</v>
      </c>
      <c r="X164" s="52">
        <v>0</v>
      </c>
      <c r="Y164" s="52">
        <v>0</v>
      </c>
      <c r="Z164" s="52">
        <v>72437.789999999994</v>
      </c>
      <c r="AA164" s="52">
        <v>555102.56000000006</v>
      </c>
      <c r="AB164" s="52">
        <v>6887.23</v>
      </c>
      <c r="AC164" s="52">
        <v>680.58</v>
      </c>
      <c r="AD164" s="52">
        <v>0</v>
      </c>
      <c r="AE164" s="52">
        <v>0</v>
      </c>
      <c r="AF164" s="52">
        <v>0</v>
      </c>
      <c r="AG164" s="9">
        <f>Z164+AA164+AB164+AC164+AD164+AE164+AF164</f>
        <v>635108.16</v>
      </c>
      <c r="AH164" s="52">
        <v>0</v>
      </c>
      <c r="AI164" s="52">
        <v>0</v>
      </c>
      <c r="AJ164" s="52">
        <v>0</v>
      </c>
      <c r="AK164" s="52">
        <v>0</v>
      </c>
      <c r="AL164" s="52">
        <v>0</v>
      </c>
      <c r="AM164" s="52">
        <v>0</v>
      </c>
      <c r="AN164" s="52">
        <v>264645.81</v>
      </c>
      <c r="AO164" s="52">
        <v>0</v>
      </c>
      <c r="AP164" s="52">
        <v>0</v>
      </c>
      <c r="AQ164" s="52">
        <v>0</v>
      </c>
      <c r="AR164" s="52">
        <v>0</v>
      </c>
      <c r="AS164" s="52">
        <v>0</v>
      </c>
      <c r="AT164" s="9">
        <f>AH164+AI164+AJ164+AK164+AL164+AM164+AN164+AO164+AP164+AQ164+AR164+AS164</f>
        <v>264645.81</v>
      </c>
      <c r="AU164" s="52">
        <v>0</v>
      </c>
      <c r="AV164" s="52">
        <v>0</v>
      </c>
      <c r="AW164" s="52">
        <v>0</v>
      </c>
      <c r="AX164" s="52">
        <v>0</v>
      </c>
      <c r="AY164" s="52">
        <v>0</v>
      </c>
      <c r="AZ164" s="52">
        <v>0</v>
      </c>
      <c r="BA164" s="52">
        <v>0</v>
      </c>
      <c r="BB164" s="52">
        <v>0</v>
      </c>
      <c r="BC164" s="52">
        <v>0</v>
      </c>
      <c r="BD164" s="52">
        <v>0</v>
      </c>
      <c r="BE164" s="9">
        <f>AU164+AV164+AW164+AX164+AY164+AZ164+BA164+BB164+BC164+BD164</f>
        <v>0</v>
      </c>
    </row>
    <row r="165" spans="1:57" ht="64.5" x14ac:dyDescent="0.25">
      <c r="A165" s="13"/>
      <c r="B165" s="37" t="s">
        <v>614</v>
      </c>
      <c r="C165" s="38" t="s">
        <v>615</v>
      </c>
      <c r="D165" s="54" t="s">
        <v>616</v>
      </c>
      <c r="E165" s="52">
        <v>1500000</v>
      </c>
      <c r="F165" s="52">
        <v>0</v>
      </c>
      <c r="G165" s="52">
        <v>0</v>
      </c>
      <c r="H165" s="52">
        <v>0</v>
      </c>
      <c r="I165" s="52">
        <v>0</v>
      </c>
      <c r="J165" s="52">
        <v>0</v>
      </c>
      <c r="K165" s="9">
        <f>F165+G165+H165+I165+J165</f>
        <v>0</v>
      </c>
      <c r="L165" s="52">
        <v>0</v>
      </c>
      <c r="M165" s="52">
        <v>1500000</v>
      </c>
      <c r="N165" s="52">
        <v>0</v>
      </c>
      <c r="O165" s="9">
        <f>K165+L165+M165+N165</f>
        <v>1500000</v>
      </c>
      <c r="P165" s="9">
        <v>0</v>
      </c>
      <c r="Q165" s="52">
        <v>1153530.73</v>
      </c>
      <c r="R165" s="23">
        <v>1153530.73</v>
      </c>
      <c r="S165" s="9">
        <v>0</v>
      </c>
      <c r="T165" s="52">
        <v>346469.27</v>
      </c>
      <c r="U165" s="23">
        <v>346469.27</v>
      </c>
      <c r="V165" s="52">
        <v>814241.23</v>
      </c>
      <c r="W165" s="52">
        <v>339289.5</v>
      </c>
      <c r="X165" s="52">
        <v>0</v>
      </c>
      <c r="Y165" s="52">
        <v>0</v>
      </c>
      <c r="Z165" s="52">
        <v>92868.97</v>
      </c>
      <c r="AA165" s="52">
        <v>711669.96</v>
      </c>
      <c r="AB165" s="52">
        <v>8829.7800000000007</v>
      </c>
      <c r="AC165" s="52">
        <v>872.52</v>
      </c>
      <c r="AD165" s="52">
        <v>0</v>
      </c>
      <c r="AE165" s="52">
        <v>0</v>
      </c>
      <c r="AF165" s="52">
        <v>0</v>
      </c>
      <c r="AG165" s="9">
        <f>Z165+AA165+AB165+AC165+AD165+AE165+AF165</f>
        <v>814241.23</v>
      </c>
      <c r="AH165" s="52">
        <v>0</v>
      </c>
      <c r="AI165" s="52">
        <v>0</v>
      </c>
      <c r="AJ165" s="52">
        <v>0</v>
      </c>
      <c r="AK165" s="52">
        <v>0</v>
      </c>
      <c r="AL165" s="52">
        <v>0</v>
      </c>
      <c r="AM165" s="52">
        <v>0</v>
      </c>
      <c r="AN165" s="52">
        <v>339289.5</v>
      </c>
      <c r="AO165" s="52">
        <v>0</v>
      </c>
      <c r="AP165" s="52">
        <v>0</v>
      </c>
      <c r="AQ165" s="52">
        <v>0</v>
      </c>
      <c r="AR165" s="52">
        <v>0</v>
      </c>
      <c r="AS165" s="52">
        <v>0</v>
      </c>
      <c r="AT165" s="9">
        <f>AH165+AI165+AJ165+AK165+AL165+AM165+AN165+AO165+AP165+AQ165+AR165+AS165</f>
        <v>339289.5</v>
      </c>
      <c r="AU165" s="52">
        <v>0</v>
      </c>
      <c r="AV165" s="52">
        <v>0</v>
      </c>
      <c r="AW165" s="52">
        <v>0</v>
      </c>
      <c r="AX165" s="52">
        <v>0</v>
      </c>
      <c r="AY165" s="52">
        <v>0</v>
      </c>
      <c r="AZ165" s="52">
        <v>0</v>
      </c>
      <c r="BA165" s="52">
        <v>0</v>
      </c>
      <c r="BB165" s="52">
        <v>0</v>
      </c>
      <c r="BC165" s="52">
        <v>0</v>
      </c>
      <c r="BD165" s="52">
        <v>0</v>
      </c>
      <c r="BE165" s="9">
        <f>AU165+AV165+AW165+AX165+AY165+AZ165+BA165+BB165+BC165+BD165</f>
        <v>0</v>
      </c>
    </row>
    <row r="166" spans="1:57" ht="43.5" x14ac:dyDescent="0.25">
      <c r="A166" s="13"/>
      <c r="B166" s="37" t="s">
        <v>617</v>
      </c>
      <c r="C166" s="38" t="s">
        <v>618</v>
      </c>
      <c r="D166" s="54" t="s">
        <v>619</v>
      </c>
      <c r="E166" s="52">
        <v>0</v>
      </c>
      <c r="F166" s="52">
        <v>0</v>
      </c>
      <c r="G166" s="52">
        <v>0</v>
      </c>
      <c r="H166" s="52">
        <v>0</v>
      </c>
      <c r="I166" s="52">
        <v>0</v>
      </c>
      <c r="J166" s="52">
        <v>0</v>
      </c>
      <c r="K166" s="9">
        <f>F166+G166+H166+I166+J166</f>
        <v>0</v>
      </c>
      <c r="L166" s="52">
        <v>0</v>
      </c>
      <c r="M166" s="52">
        <v>0</v>
      </c>
      <c r="N166" s="52">
        <v>0</v>
      </c>
      <c r="O166" s="9">
        <f>K166+L166+M166+N166</f>
        <v>0</v>
      </c>
      <c r="P166" s="9">
        <v>0</v>
      </c>
      <c r="Q166" s="52">
        <v>0</v>
      </c>
      <c r="R166" s="23">
        <v>0</v>
      </c>
      <c r="S166" s="9">
        <v>0</v>
      </c>
      <c r="T166" s="52">
        <v>0</v>
      </c>
      <c r="U166" s="23">
        <v>0</v>
      </c>
      <c r="V166" s="52">
        <v>0</v>
      </c>
      <c r="W166" s="52">
        <v>0</v>
      </c>
      <c r="X166" s="52">
        <v>0</v>
      </c>
      <c r="Y166" s="52">
        <v>0</v>
      </c>
      <c r="Z166" s="52">
        <v>0</v>
      </c>
      <c r="AA166" s="52">
        <v>0</v>
      </c>
      <c r="AB166" s="52">
        <v>0</v>
      </c>
      <c r="AC166" s="52">
        <v>0</v>
      </c>
      <c r="AD166" s="52">
        <v>0</v>
      </c>
      <c r="AE166" s="52">
        <v>0</v>
      </c>
      <c r="AF166" s="52">
        <v>0</v>
      </c>
      <c r="AG166" s="9">
        <f>Z166+AA166+AB166+AC166+AD166+AE166+AF166</f>
        <v>0</v>
      </c>
      <c r="AH166" s="52">
        <v>0</v>
      </c>
      <c r="AI166" s="52">
        <v>0</v>
      </c>
      <c r="AJ166" s="52">
        <v>0</v>
      </c>
      <c r="AK166" s="52">
        <v>0</v>
      </c>
      <c r="AL166" s="52">
        <v>0</v>
      </c>
      <c r="AM166" s="52">
        <v>0</v>
      </c>
      <c r="AN166" s="52">
        <v>0</v>
      </c>
      <c r="AO166" s="52">
        <v>0</v>
      </c>
      <c r="AP166" s="52">
        <v>0</v>
      </c>
      <c r="AQ166" s="52">
        <v>0</v>
      </c>
      <c r="AR166" s="52">
        <v>0</v>
      </c>
      <c r="AS166" s="52">
        <v>0</v>
      </c>
      <c r="AT166" s="9">
        <f>AH166+AI166+AJ166+AK166+AL166+AM166+AN166+AO166+AP166+AQ166+AR166+AS166</f>
        <v>0</v>
      </c>
      <c r="AU166" s="52">
        <v>0</v>
      </c>
      <c r="AV166" s="52">
        <v>0</v>
      </c>
      <c r="AW166" s="52">
        <v>0</v>
      </c>
      <c r="AX166" s="52">
        <v>0</v>
      </c>
      <c r="AY166" s="52">
        <v>0</v>
      </c>
      <c r="AZ166" s="52">
        <v>0</v>
      </c>
      <c r="BA166" s="52">
        <v>0</v>
      </c>
      <c r="BB166" s="52">
        <v>0</v>
      </c>
      <c r="BC166" s="52">
        <v>0</v>
      </c>
      <c r="BD166" s="52">
        <v>0</v>
      </c>
      <c r="BE166" s="9">
        <f>AU166+AV166+AW166+AX166+AY166+AZ166+BA166+BB166+BC166+BD166</f>
        <v>0</v>
      </c>
    </row>
    <row r="167" spans="1:57" ht="43.5" x14ac:dyDescent="0.25">
      <c r="A167" s="13"/>
      <c r="B167" s="37" t="s">
        <v>620</v>
      </c>
      <c r="C167" s="38" t="s">
        <v>621</v>
      </c>
      <c r="D167" s="54" t="s">
        <v>622</v>
      </c>
      <c r="E167" s="52">
        <v>0</v>
      </c>
      <c r="F167" s="52">
        <v>0</v>
      </c>
      <c r="G167" s="52">
        <v>0</v>
      </c>
      <c r="H167" s="52">
        <v>0</v>
      </c>
      <c r="I167" s="52">
        <v>0</v>
      </c>
      <c r="J167" s="52">
        <v>0</v>
      </c>
      <c r="K167" s="9">
        <f>F167+G167+H167+I167+J167</f>
        <v>0</v>
      </c>
      <c r="L167" s="52">
        <v>0</v>
      </c>
      <c r="M167" s="52">
        <v>0</v>
      </c>
      <c r="N167" s="52">
        <v>0</v>
      </c>
      <c r="O167" s="9">
        <f>K167+L167+M167+N167</f>
        <v>0</v>
      </c>
      <c r="P167" s="9">
        <v>0</v>
      </c>
      <c r="Q167" s="52">
        <v>0</v>
      </c>
      <c r="R167" s="23">
        <v>0</v>
      </c>
      <c r="S167" s="9">
        <v>0</v>
      </c>
      <c r="T167" s="52">
        <v>0</v>
      </c>
      <c r="U167" s="23">
        <v>0</v>
      </c>
      <c r="V167" s="52">
        <v>0</v>
      </c>
      <c r="W167" s="52">
        <v>0</v>
      </c>
      <c r="X167" s="52">
        <v>0</v>
      </c>
      <c r="Y167" s="52">
        <v>0</v>
      </c>
      <c r="Z167" s="52">
        <v>0</v>
      </c>
      <c r="AA167" s="52">
        <v>0</v>
      </c>
      <c r="AB167" s="52">
        <v>0</v>
      </c>
      <c r="AC167" s="52">
        <v>0</v>
      </c>
      <c r="AD167" s="52">
        <v>0</v>
      </c>
      <c r="AE167" s="52">
        <v>0</v>
      </c>
      <c r="AF167" s="52">
        <v>0</v>
      </c>
      <c r="AG167" s="9">
        <f>Z167+AA167+AB167+AC167+AD167+AE167+AF167</f>
        <v>0</v>
      </c>
      <c r="AH167" s="52">
        <v>0</v>
      </c>
      <c r="AI167" s="52">
        <v>0</v>
      </c>
      <c r="AJ167" s="52">
        <v>0</v>
      </c>
      <c r="AK167" s="52">
        <v>0</v>
      </c>
      <c r="AL167" s="52">
        <v>0</v>
      </c>
      <c r="AM167" s="52">
        <v>0</v>
      </c>
      <c r="AN167" s="52">
        <v>0</v>
      </c>
      <c r="AO167" s="52">
        <v>0</v>
      </c>
      <c r="AP167" s="52">
        <v>0</v>
      </c>
      <c r="AQ167" s="52">
        <v>0</v>
      </c>
      <c r="AR167" s="52">
        <v>0</v>
      </c>
      <c r="AS167" s="52">
        <v>0</v>
      </c>
      <c r="AT167" s="9">
        <f>AH167+AI167+AJ167+AK167+AL167+AM167+AN167+AO167+AP167+AQ167+AR167+AS167</f>
        <v>0</v>
      </c>
      <c r="AU167" s="52">
        <v>0</v>
      </c>
      <c r="AV167" s="52">
        <v>0</v>
      </c>
      <c r="AW167" s="52">
        <v>0</v>
      </c>
      <c r="AX167" s="52">
        <v>0</v>
      </c>
      <c r="AY167" s="52">
        <v>0</v>
      </c>
      <c r="AZ167" s="52">
        <v>0</v>
      </c>
      <c r="BA167" s="52">
        <v>0</v>
      </c>
      <c r="BB167" s="52">
        <v>0</v>
      </c>
      <c r="BC167" s="52">
        <v>0</v>
      </c>
      <c r="BD167" s="52">
        <v>0</v>
      </c>
      <c r="BE167" s="9">
        <f>AU167+AV167+AW167+AX167+AY167+AZ167+BA167+BB167+BC167+BD167</f>
        <v>0</v>
      </c>
    </row>
    <row r="168" spans="1:57" ht="33" x14ac:dyDescent="0.25">
      <c r="A168" s="13"/>
      <c r="B168" s="37" t="s">
        <v>623</v>
      </c>
      <c r="C168" s="38" t="s">
        <v>624</v>
      </c>
      <c r="D168" s="54" t="s">
        <v>625</v>
      </c>
      <c r="E168" s="52">
        <v>0</v>
      </c>
      <c r="F168" s="52">
        <v>0</v>
      </c>
      <c r="G168" s="52">
        <v>0</v>
      </c>
      <c r="H168" s="52">
        <v>0</v>
      </c>
      <c r="I168" s="52">
        <v>0</v>
      </c>
      <c r="J168" s="52">
        <v>0</v>
      </c>
      <c r="K168" s="9">
        <f>F168+G168+H168+I168+J168</f>
        <v>0</v>
      </c>
      <c r="L168" s="52">
        <v>0</v>
      </c>
      <c r="M168" s="52">
        <v>0</v>
      </c>
      <c r="N168" s="52">
        <v>0</v>
      </c>
      <c r="O168" s="9">
        <f>K168+L168+M168+N168</f>
        <v>0</v>
      </c>
      <c r="P168" s="9">
        <v>0</v>
      </c>
      <c r="Q168" s="52">
        <v>0</v>
      </c>
      <c r="R168" s="23">
        <v>0</v>
      </c>
      <c r="S168" s="9">
        <v>0</v>
      </c>
      <c r="T168" s="52">
        <v>0</v>
      </c>
      <c r="U168" s="23">
        <v>0</v>
      </c>
      <c r="V168" s="52">
        <v>0</v>
      </c>
      <c r="W168" s="52">
        <v>0</v>
      </c>
      <c r="X168" s="52">
        <v>0</v>
      </c>
      <c r="Y168" s="52">
        <v>0</v>
      </c>
      <c r="Z168" s="52">
        <v>0</v>
      </c>
      <c r="AA168" s="52">
        <v>0</v>
      </c>
      <c r="AB168" s="52">
        <v>0</v>
      </c>
      <c r="AC168" s="52">
        <v>0</v>
      </c>
      <c r="AD168" s="52">
        <v>0</v>
      </c>
      <c r="AE168" s="52">
        <v>0</v>
      </c>
      <c r="AF168" s="52">
        <v>0</v>
      </c>
      <c r="AG168" s="9">
        <f>Z168+AA168+AB168+AC168+AD168+AE168+AF168</f>
        <v>0</v>
      </c>
      <c r="AH168" s="52">
        <v>0</v>
      </c>
      <c r="AI168" s="52">
        <v>0</v>
      </c>
      <c r="AJ168" s="52">
        <v>0</v>
      </c>
      <c r="AK168" s="52">
        <v>0</v>
      </c>
      <c r="AL168" s="52">
        <v>0</v>
      </c>
      <c r="AM168" s="52">
        <v>0</v>
      </c>
      <c r="AN168" s="52">
        <v>0</v>
      </c>
      <c r="AO168" s="52">
        <v>0</v>
      </c>
      <c r="AP168" s="52">
        <v>0</v>
      </c>
      <c r="AQ168" s="52">
        <v>0</v>
      </c>
      <c r="AR168" s="52">
        <v>0</v>
      </c>
      <c r="AS168" s="52">
        <v>0</v>
      </c>
      <c r="AT168" s="9">
        <f>AH168+AI168+AJ168+AK168+AL168+AM168+AN168+AO168+AP168+AQ168+AR168+AS168</f>
        <v>0</v>
      </c>
      <c r="AU168" s="52">
        <v>0</v>
      </c>
      <c r="AV168" s="52">
        <v>0</v>
      </c>
      <c r="AW168" s="52">
        <v>0</v>
      </c>
      <c r="AX168" s="52">
        <v>0</v>
      </c>
      <c r="AY168" s="52">
        <v>0</v>
      </c>
      <c r="AZ168" s="52">
        <v>0</v>
      </c>
      <c r="BA168" s="52">
        <v>0</v>
      </c>
      <c r="BB168" s="52">
        <v>0</v>
      </c>
      <c r="BC168" s="52">
        <v>0</v>
      </c>
      <c r="BD168" s="52">
        <v>0</v>
      </c>
      <c r="BE168" s="9">
        <f>AU168+AV168+AW168+AX168+AY168+AZ168+BA168+BB168+BC168+BD168</f>
        <v>0</v>
      </c>
    </row>
    <row r="169" spans="1:57" ht="96" x14ac:dyDescent="0.25">
      <c r="A169" s="13"/>
      <c r="B169" s="37" t="s">
        <v>626</v>
      </c>
      <c r="C169" s="38" t="s">
        <v>627</v>
      </c>
      <c r="D169" s="54" t="s">
        <v>628</v>
      </c>
      <c r="E169" s="52">
        <v>1499406.47</v>
      </c>
      <c r="F169" s="52">
        <v>145266.79999999999</v>
      </c>
      <c r="G169" s="52">
        <v>121058.53</v>
      </c>
      <c r="H169" s="52">
        <v>9109.02</v>
      </c>
      <c r="I169" s="52">
        <v>0</v>
      </c>
      <c r="J169" s="52">
        <v>25443.439999999999</v>
      </c>
      <c r="K169" s="9">
        <f>F169+G169+H169+I169+J169</f>
        <v>300877.78999999998</v>
      </c>
      <c r="L169" s="52">
        <v>697314.67</v>
      </c>
      <c r="M169" s="52">
        <v>501214.01</v>
      </c>
      <c r="N169" s="52">
        <v>0</v>
      </c>
      <c r="O169" s="9">
        <f>K169+L169+M169+N169</f>
        <v>1499406.47</v>
      </c>
      <c r="P169" s="9">
        <v>300877.78999999998</v>
      </c>
      <c r="Q169" s="52">
        <v>385443.84000000003</v>
      </c>
      <c r="R169" s="23">
        <v>686321.63</v>
      </c>
      <c r="S169" s="9">
        <v>697314.67</v>
      </c>
      <c r="T169" s="52">
        <v>115770.17</v>
      </c>
      <c r="U169" s="23">
        <v>813084.84</v>
      </c>
      <c r="V169" s="52">
        <v>441968.87</v>
      </c>
      <c r="W169" s="52">
        <v>244352.76</v>
      </c>
      <c r="X169" s="52">
        <v>0</v>
      </c>
      <c r="Y169" s="52">
        <v>0</v>
      </c>
      <c r="Z169" s="52">
        <v>50409.13</v>
      </c>
      <c r="AA169" s="52">
        <v>386497.21</v>
      </c>
      <c r="AB169" s="52">
        <v>4633.33</v>
      </c>
      <c r="AC169" s="52">
        <v>429.2</v>
      </c>
      <c r="AD169" s="52">
        <v>0</v>
      </c>
      <c r="AE169" s="52">
        <v>0</v>
      </c>
      <c r="AF169" s="52">
        <v>0</v>
      </c>
      <c r="AG169" s="9">
        <f>Z169+AA169+AB169+AC169+AD169+AE169+AF169</f>
        <v>441968.87000000005</v>
      </c>
      <c r="AH169" s="52">
        <v>0</v>
      </c>
      <c r="AI169" s="52">
        <v>0</v>
      </c>
      <c r="AJ169" s="52">
        <v>0</v>
      </c>
      <c r="AK169" s="52">
        <v>0</v>
      </c>
      <c r="AL169" s="52">
        <v>0</v>
      </c>
      <c r="AM169" s="52">
        <v>0</v>
      </c>
      <c r="AN169" s="52">
        <v>244352.76</v>
      </c>
      <c r="AO169" s="52">
        <v>0</v>
      </c>
      <c r="AP169" s="52">
        <v>0</v>
      </c>
      <c r="AQ169" s="52">
        <v>0</v>
      </c>
      <c r="AR169" s="52">
        <v>0</v>
      </c>
      <c r="AS169" s="52">
        <v>0</v>
      </c>
      <c r="AT169" s="9">
        <f>AH169+AI169+AJ169+AK169+AL169+AM169+AN169+AO169+AP169+AQ169+AR169+AS169</f>
        <v>244352.76</v>
      </c>
      <c r="AU169" s="52">
        <v>0</v>
      </c>
      <c r="AV169" s="52">
        <v>0</v>
      </c>
      <c r="AW169" s="52">
        <v>0</v>
      </c>
      <c r="AX169" s="52">
        <v>0</v>
      </c>
      <c r="AY169" s="52">
        <v>0</v>
      </c>
      <c r="AZ169" s="52">
        <v>0</v>
      </c>
      <c r="BA169" s="52">
        <v>0</v>
      </c>
      <c r="BB169" s="52">
        <v>0</v>
      </c>
      <c r="BC169" s="52">
        <v>0</v>
      </c>
      <c r="BD169" s="52">
        <v>0</v>
      </c>
      <c r="BE169" s="9">
        <f>AU169+AV169+AW169+AX169+AY169+AZ169+BA169+BB169+BC169+BD169</f>
        <v>0</v>
      </c>
    </row>
    <row r="170" spans="1:57" ht="75" x14ac:dyDescent="0.25">
      <c r="A170" s="13"/>
      <c r="B170" s="37" t="s">
        <v>629</v>
      </c>
      <c r="C170" s="38" t="s">
        <v>630</v>
      </c>
      <c r="D170" s="54" t="s">
        <v>631</v>
      </c>
      <c r="E170" s="52">
        <v>0</v>
      </c>
      <c r="F170" s="52">
        <v>0</v>
      </c>
      <c r="G170" s="52">
        <v>0</v>
      </c>
      <c r="H170" s="52">
        <v>0</v>
      </c>
      <c r="I170" s="52">
        <v>0</v>
      </c>
      <c r="J170" s="52">
        <v>0</v>
      </c>
      <c r="K170" s="9">
        <f>F170+G170+H170+I170+J170</f>
        <v>0</v>
      </c>
      <c r="L170" s="52">
        <v>0</v>
      </c>
      <c r="M170" s="52">
        <v>0</v>
      </c>
      <c r="N170" s="52">
        <v>0</v>
      </c>
      <c r="O170" s="9">
        <f>K170+L170+M170+N170</f>
        <v>0</v>
      </c>
      <c r="P170" s="9">
        <v>0</v>
      </c>
      <c r="Q170" s="52">
        <v>0</v>
      </c>
      <c r="R170" s="23">
        <v>0</v>
      </c>
      <c r="S170" s="9">
        <v>0</v>
      </c>
      <c r="T170" s="52">
        <v>0</v>
      </c>
      <c r="U170" s="23">
        <v>0</v>
      </c>
      <c r="V170" s="52">
        <v>0</v>
      </c>
      <c r="W170" s="52">
        <v>0</v>
      </c>
      <c r="X170" s="52">
        <v>0</v>
      </c>
      <c r="Y170" s="52">
        <v>0</v>
      </c>
      <c r="Z170" s="52">
        <v>0</v>
      </c>
      <c r="AA170" s="52">
        <v>0</v>
      </c>
      <c r="AB170" s="52">
        <v>0</v>
      </c>
      <c r="AC170" s="52">
        <v>0</v>
      </c>
      <c r="AD170" s="52">
        <v>0</v>
      </c>
      <c r="AE170" s="52">
        <v>0</v>
      </c>
      <c r="AF170" s="52">
        <v>0</v>
      </c>
      <c r="AG170" s="9">
        <f>Z170+AA170+AB170+AC170+AD170+AE170+AF170</f>
        <v>0</v>
      </c>
      <c r="AH170" s="52">
        <v>0</v>
      </c>
      <c r="AI170" s="52">
        <v>0</v>
      </c>
      <c r="AJ170" s="52">
        <v>0</v>
      </c>
      <c r="AK170" s="52">
        <v>0</v>
      </c>
      <c r="AL170" s="52">
        <v>0</v>
      </c>
      <c r="AM170" s="52">
        <v>0</v>
      </c>
      <c r="AN170" s="52">
        <v>0</v>
      </c>
      <c r="AO170" s="52">
        <v>0</v>
      </c>
      <c r="AP170" s="52">
        <v>0</v>
      </c>
      <c r="AQ170" s="52">
        <v>0</v>
      </c>
      <c r="AR170" s="52">
        <v>0</v>
      </c>
      <c r="AS170" s="52">
        <v>0</v>
      </c>
      <c r="AT170" s="9">
        <f>AH170+AI170+AJ170+AK170+AL170+AM170+AN170+AO170+AP170+AQ170+AR170+AS170</f>
        <v>0</v>
      </c>
      <c r="AU170" s="52">
        <v>0</v>
      </c>
      <c r="AV170" s="52">
        <v>0</v>
      </c>
      <c r="AW170" s="52">
        <v>0</v>
      </c>
      <c r="AX170" s="52">
        <v>0</v>
      </c>
      <c r="AY170" s="52">
        <v>0</v>
      </c>
      <c r="AZ170" s="52">
        <v>0</v>
      </c>
      <c r="BA170" s="52">
        <v>0</v>
      </c>
      <c r="BB170" s="52">
        <v>0</v>
      </c>
      <c r="BC170" s="52">
        <v>0</v>
      </c>
      <c r="BD170" s="52">
        <v>0</v>
      </c>
      <c r="BE170" s="9">
        <f>AU170+AV170+AW170+AX170+AY170+AZ170+BA170+BB170+BC170+BD170</f>
        <v>0</v>
      </c>
    </row>
    <row r="171" spans="1:57" ht="22.5" x14ac:dyDescent="0.25">
      <c r="A171" s="13"/>
      <c r="B171" s="28" t="s">
        <v>182</v>
      </c>
      <c r="C171" s="22" t="s">
        <v>632</v>
      </c>
      <c r="D171" s="53" t="s">
        <v>633</v>
      </c>
      <c r="E171" s="23">
        <f>E163+E164+E165+E166+E167+E168+E169+E170</f>
        <v>7705047.7000000002</v>
      </c>
      <c r="F171" s="9">
        <v>216100.93</v>
      </c>
      <c r="G171" s="9">
        <v>140099.34</v>
      </c>
      <c r="H171" s="9">
        <v>9277.76</v>
      </c>
      <c r="I171" s="9">
        <v>0</v>
      </c>
      <c r="J171" s="9">
        <v>183222.2</v>
      </c>
      <c r="K171" s="9">
        <f>F171+G171+H171+I171+J171</f>
        <v>548700.23</v>
      </c>
      <c r="L171" s="9">
        <v>1664034.97</v>
      </c>
      <c r="M171" s="9">
        <v>5492312.5</v>
      </c>
      <c r="N171" s="9">
        <v>0</v>
      </c>
      <c r="O171" s="9">
        <f>K171+L171+M171+N171</f>
        <v>7705047.7000000002</v>
      </c>
      <c r="P171" s="9">
        <v>548700.23</v>
      </c>
      <c r="Q171" s="9">
        <v>4223700.84</v>
      </c>
      <c r="R171" s="23">
        <v>4772401.07</v>
      </c>
      <c r="S171" s="9">
        <v>1664034.97</v>
      </c>
      <c r="T171" s="9">
        <v>1268611.6599999999</v>
      </c>
      <c r="U171" s="23">
        <v>2932646.63</v>
      </c>
      <c r="V171" s="9">
        <v>3344759.58</v>
      </c>
      <c r="W171" s="9">
        <v>1427641.49</v>
      </c>
      <c r="X171" s="9">
        <v>0</v>
      </c>
      <c r="Y171" s="9">
        <v>0</v>
      </c>
      <c r="Z171" s="9">
        <v>381489.36</v>
      </c>
      <c r="AA171" s="9">
        <v>2923297.04</v>
      </c>
      <c r="AB171" s="9">
        <v>36541.9</v>
      </c>
      <c r="AC171" s="9">
        <v>3431.28</v>
      </c>
      <c r="AD171" s="9">
        <v>0</v>
      </c>
      <c r="AE171" s="9">
        <v>0</v>
      </c>
      <c r="AF171" s="9">
        <v>0</v>
      </c>
      <c r="AG171" s="9">
        <f>Z171+AA171+AB171+AC171+AD171+AE171+AF171</f>
        <v>3344759.5799999996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1427641.49</v>
      </c>
      <c r="AO171" s="9">
        <v>0</v>
      </c>
      <c r="AP171" s="9">
        <v>0</v>
      </c>
      <c r="AQ171" s="9">
        <v>0</v>
      </c>
      <c r="AR171" s="9">
        <v>0</v>
      </c>
      <c r="AS171" s="9">
        <v>0</v>
      </c>
      <c r="AT171" s="9">
        <f>AH171+AI171+AJ171+AK171+AL171+AM171+AN171+AO171+AP171+AQ171+AR171+AS171</f>
        <v>1427641.49</v>
      </c>
      <c r="AU171" s="9">
        <v>0</v>
      </c>
      <c r="AV171" s="9">
        <v>0</v>
      </c>
      <c r="AW171" s="9">
        <v>0</v>
      </c>
      <c r="AX171" s="9">
        <v>0</v>
      </c>
      <c r="AY171" s="9">
        <v>0</v>
      </c>
      <c r="AZ171" s="9">
        <v>0</v>
      </c>
      <c r="BA171" s="9">
        <v>0</v>
      </c>
      <c r="BB171" s="9">
        <v>0</v>
      </c>
      <c r="BC171" s="9">
        <v>0</v>
      </c>
      <c r="BD171" s="9">
        <v>0</v>
      </c>
      <c r="BE171" s="9">
        <f>AU171+AV171+AW171+AX171+AY171+AZ171+BA171+BB171+BC171+BD171</f>
        <v>0</v>
      </c>
    </row>
    <row r="172" spans="1:57" ht="75" x14ac:dyDescent="0.25">
      <c r="A172" s="7" t="s">
        <v>634</v>
      </c>
      <c r="B172" s="21" t="s">
        <v>635</v>
      </c>
      <c r="C172" s="22" t="s">
        <v>636</v>
      </c>
      <c r="D172" s="53" t="s">
        <v>637</v>
      </c>
      <c r="E172" s="55">
        <v>0</v>
      </c>
      <c r="F172" s="55">
        <v>0</v>
      </c>
      <c r="G172" s="55">
        <v>0</v>
      </c>
      <c r="H172" s="55">
        <v>0</v>
      </c>
      <c r="I172" s="55">
        <v>0</v>
      </c>
      <c r="J172" s="55">
        <v>0</v>
      </c>
      <c r="K172" s="55">
        <v>0</v>
      </c>
      <c r="L172" s="55">
        <v>0</v>
      </c>
      <c r="M172" s="55">
        <v>0</v>
      </c>
      <c r="N172" s="55">
        <v>0</v>
      </c>
      <c r="O172" s="55">
        <v>0</v>
      </c>
      <c r="P172" s="55">
        <v>0</v>
      </c>
      <c r="Q172" s="55">
        <v>0</v>
      </c>
      <c r="R172" s="55">
        <v>0</v>
      </c>
      <c r="S172" s="9">
        <v>0</v>
      </c>
      <c r="T172" s="55">
        <v>0</v>
      </c>
      <c r="U172" s="55">
        <v>0</v>
      </c>
      <c r="V172" s="55">
        <v>0</v>
      </c>
      <c r="W172" s="55">
        <v>0</v>
      </c>
      <c r="X172" s="55">
        <v>0</v>
      </c>
      <c r="Y172" s="55">
        <v>0</v>
      </c>
      <c r="Z172" s="55">
        <v>0</v>
      </c>
      <c r="AA172" s="55">
        <v>0</v>
      </c>
      <c r="AB172" s="55">
        <v>0</v>
      </c>
      <c r="AC172" s="55">
        <v>0</v>
      </c>
      <c r="AD172" s="55">
        <v>0</v>
      </c>
      <c r="AE172" s="55">
        <v>0</v>
      </c>
      <c r="AF172" s="55">
        <v>0</v>
      </c>
      <c r="AG172" s="55">
        <v>0</v>
      </c>
      <c r="AH172" s="55">
        <v>0</v>
      </c>
      <c r="AI172" s="55">
        <v>0</v>
      </c>
      <c r="AJ172" s="55">
        <v>0</v>
      </c>
      <c r="AK172" s="55">
        <v>0</v>
      </c>
      <c r="AL172" s="55">
        <v>0</v>
      </c>
      <c r="AM172" s="55">
        <v>0</v>
      </c>
      <c r="AN172" s="55">
        <v>0</v>
      </c>
      <c r="AO172" s="55">
        <v>0</v>
      </c>
      <c r="AP172" s="55">
        <v>0</v>
      </c>
      <c r="AQ172" s="55">
        <v>0</v>
      </c>
      <c r="AR172" s="55">
        <v>0</v>
      </c>
      <c r="AS172" s="55">
        <v>0</v>
      </c>
      <c r="AT172" s="55">
        <v>0</v>
      </c>
      <c r="AU172" s="55">
        <v>0</v>
      </c>
      <c r="AV172" s="55">
        <v>0</v>
      </c>
      <c r="AW172" s="55">
        <v>0</v>
      </c>
      <c r="AX172" s="55">
        <v>0</v>
      </c>
      <c r="AY172" s="55">
        <v>0</v>
      </c>
      <c r="AZ172" s="55">
        <v>0</v>
      </c>
      <c r="BA172" s="55">
        <v>0</v>
      </c>
      <c r="BB172" s="55">
        <v>0</v>
      </c>
      <c r="BC172" s="55">
        <v>0</v>
      </c>
      <c r="BD172" s="55">
        <v>0</v>
      </c>
      <c r="BE172" s="55">
        <v>0</v>
      </c>
    </row>
    <row r="173" spans="1:57" ht="33" x14ac:dyDescent="0.25">
      <c r="A173" s="7" t="s">
        <v>638</v>
      </c>
      <c r="B173" s="28" t="s">
        <v>182</v>
      </c>
      <c r="C173" s="22" t="s">
        <v>639</v>
      </c>
      <c r="D173" s="53" t="s">
        <v>640</v>
      </c>
      <c r="E173" s="23">
        <f>E85+E93+E98+E108+E131+E152+E157+E159+E162+E171</f>
        <v>1060148559.7400001</v>
      </c>
      <c r="F173" s="9">
        <f>F85+F93+F98+F108+F131+F152+F157+F159+F162+F171</f>
        <v>142922173.43000001</v>
      </c>
      <c r="G173" s="9">
        <f>G85+G93+G98+G108+G131+G152+G157+G159+G162+G171</f>
        <v>105238410.09</v>
      </c>
      <c r="H173" s="9">
        <f>H85+H93+H98+H108+H131+H152+H157+H159+H162+H171</f>
        <v>67379808.330000013</v>
      </c>
      <c r="I173" s="9">
        <f>I85+I93+I98+I108+I131+I152+I157+I159+I162+I171</f>
        <v>0</v>
      </c>
      <c r="J173" s="9">
        <f>J85+J93+J98+J108+J131+J152+J157+J159+J162+J171</f>
        <v>39039699.270000011</v>
      </c>
      <c r="K173" s="9">
        <f>F173+G173+H173+I173+J173</f>
        <v>354580091.12</v>
      </c>
      <c r="L173" s="9">
        <f>L85+L93+L98+L108+L131+L152+L157+L159+L162+L171</f>
        <v>650081042.40999997</v>
      </c>
      <c r="M173" s="9">
        <f>M85+M93+M98+M108+M131+M152+M157+M159+M162+M171</f>
        <v>55487426.210000001</v>
      </c>
      <c r="N173" s="9">
        <f>N85+N93+N98+N108+N131+N152+N157+N159+N162+N171</f>
        <v>0</v>
      </c>
      <c r="O173" s="9">
        <f>K173+L173+M173+N173</f>
        <v>1060148559.74</v>
      </c>
      <c r="P173" s="9">
        <v>354580091.12</v>
      </c>
      <c r="Q173" s="9">
        <f>Q85+Q93+Q98+Q108+Q131+Q152+Q157+Q159+Q162+Q171</f>
        <v>42670967.609999999</v>
      </c>
      <c r="R173" s="23">
        <v>397251058.73000002</v>
      </c>
      <c r="S173" s="9">
        <v>650081042.40999997</v>
      </c>
      <c r="T173" s="9">
        <f>T85+T93+T98+T108+T131+T152+T157+T159+T162+T171</f>
        <v>12816458.6</v>
      </c>
      <c r="U173" s="23">
        <v>662897501.00999999</v>
      </c>
      <c r="V173" s="9">
        <f>V85+V93+V98+V108+V131+V152+V157+V159+V162+V171</f>
        <v>291577775.74000001</v>
      </c>
      <c r="W173" s="9">
        <f>W85+W93+W98+W108+W131+W152+W157+W159+W162+W171</f>
        <v>105673282.98999999</v>
      </c>
      <c r="X173" s="9">
        <f>X85+X93+X98+X108+X131+X152+X157+X159+X162+X171</f>
        <v>0</v>
      </c>
      <c r="Y173" s="9">
        <f>Y85+Y93+Y98+Y108+Y131+Y152+Y157+Y159+Y162+Y171</f>
        <v>0</v>
      </c>
      <c r="Z173" s="9">
        <f>Z85+Z93+Z98+Z108+Z131+Z152+Z157+Z159+Z162+Z171</f>
        <v>30285629.789999999</v>
      </c>
      <c r="AA173" s="9">
        <f>AA85+AA93+AA98+AA108+AA131+AA152+AA157+AA159+AA162+AA171</f>
        <v>258484301.59999999</v>
      </c>
      <c r="AB173" s="9">
        <f>AB85+AB93+AB98+AB108+AB131+AB152+AB157+AB159+AB162+AB171</f>
        <v>2543649.4699999997</v>
      </c>
      <c r="AC173" s="9">
        <f>AC85+AC93+AC98+AC108+AC131+AC152+AC157+AC159+AC162+AC171</f>
        <v>264194.88</v>
      </c>
      <c r="AD173" s="9">
        <f>AD85+AD93+AD98+AD108+AD131+AD152+AD157+AD159+AD162+AD171</f>
        <v>0</v>
      </c>
      <c r="AE173" s="9">
        <f>AE85+AE93+AE98+AE108+AE131+AE152+AE157+AE159+AE162+AE171</f>
        <v>0</v>
      </c>
      <c r="AF173" s="9">
        <f>AF85+AF93+AF98+AF108+AF131+AF152+AF157+AF159+AF162+AF171</f>
        <v>0</v>
      </c>
      <c r="AG173" s="9">
        <f>Z173+AA173+AB173+AC173+AD173+AE173+AF173</f>
        <v>291577775.74000001</v>
      </c>
      <c r="AH173" s="9">
        <f>AH85+AH93+AH98+AH108+AH131+AH152+AH157+AH159+AH162+AH171</f>
        <v>0</v>
      </c>
      <c r="AI173" s="9">
        <f>AI85+AI93+AI98+AI108+AI131+AI152+AI157+AI159+AI162+AI171</f>
        <v>0</v>
      </c>
      <c r="AJ173" s="9">
        <f>AJ85+AJ93+AJ98+AJ108+AJ131+AJ152+AJ157+AJ159+AJ162+AJ171</f>
        <v>0</v>
      </c>
      <c r="AK173" s="9">
        <f>AK85+AK93+AK98+AK108+AK131+AK152+AK157+AK159+AK162+AK171</f>
        <v>0</v>
      </c>
      <c r="AL173" s="9">
        <f>AL85+AL93+AL98+AL108+AL131+AL152+AL157+AL159+AL162+AL171</f>
        <v>0</v>
      </c>
      <c r="AM173" s="9">
        <f>AM85+AM93+AM98+AM108+AM131+AM152+AM157+AM159+AM162+AM171</f>
        <v>0</v>
      </c>
      <c r="AN173" s="9">
        <f>AN85+AN93+AN98+AN108+AN131+AN152+AN157+AN159+AN162+AN171</f>
        <v>105673282.98999999</v>
      </c>
      <c r="AO173" s="9">
        <f>AO85+AO93+AO98+AO108+AO131+AO152+AO157+AO159+AO162+AO171</f>
        <v>0</v>
      </c>
      <c r="AP173" s="9">
        <f>AP85+AP93+AP98+AP108+AP131+AP152+AP157+AP159+AP162+AP171</f>
        <v>0</v>
      </c>
      <c r="AQ173" s="9">
        <f>AQ85+AQ93+AQ98+AQ108+AQ131+AQ152+AQ157+AQ159+AQ162+AQ171</f>
        <v>0</v>
      </c>
      <c r="AR173" s="9">
        <f>AR85+AR93+AR98+AR108+AR131+AR152+AR157+AR159+AR162+AR171</f>
        <v>0</v>
      </c>
      <c r="AS173" s="9">
        <f>AS85+AS93+AS98+AS108+AS131+AS152+AS157+AS159+AS162+AS171</f>
        <v>0</v>
      </c>
      <c r="AT173" s="9">
        <f>AH173+AI173+AJ173+AK173+AL173+AM173+AN173+AO173+AP173+AQ173+AR173+AS173</f>
        <v>105673282.98999999</v>
      </c>
      <c r="AU173" s="9">
        <f>AU85+AU93+AU98+AU108+AU131+AU152+AU157+AU159+AU162+AU171</f>
        <v>0</v>
      </c>
      <c r="AV173" s="9">
        <f>AV85+AV93+AV98+AV108+AV131+AV152+AV157+AV159+AV162+AV171</f>
        <v>0</v>
      </c>
      <c r="AW173" s="9">
        <f>AW85+AW93+AW98+AW108+AW131+AW152+AW157+AW159+AW162+AW171</f>
        <v>0</v>
      </c>
      <c r="AX173" s="9">
        <f>AX85+AX93+AX98+AX108+AX131+AX152+AX157+AX159+AX162+AX171</f>
        <v>0</v>
      </c>
      <c r="AY173" s="9">
        <f>AY85+AY93+AY98+AY108+AY131+AY152+AY157+AY159+AY162+AY171</f>
        <v>0</v>
      </c>
      <c r="AZ173" s="9">
        <f>AZ85+AZ93+AZ98+AZ108+AZ131+AZ152+AZ157+AZ159+AZ162+AZ171</f>
        <v>0</v>
      </c>
      <c r="BA173" s="9">
        <f>BA85+BA93+BA98+BA108+BA131+BA152+BA157+BA159+BA162+BA171</f>
        <v>0</v>
      </c>
      <c r="BB173" s="9">
        <f>BB85+BB93+BB98+BB108+BB131+BB152+BB157+BB159+BB162+BB171</f>
        <v>0</v>
      </c>
      <c r="BC173" s="9">
        <f>BC85+BC93+BC98+BC108+BC131+BC152+BC157+BC159+BC162+BC171</f>
        <v>0</v>
      </c>
      <c r="BD173" s="9">
        <f>BD85+BD93+BD98+BD108+BD131+BD152+BD157+BD159+BD162+BD171</f>
        <v>0</v>
      </c>
      <c r="BE173" s="9">
        <f>AU173+AV173+AW173+AX173+AY173+AZ173+BA173+BB173+BC173+BD173</f>
        <v>0</v>
      </c>
    </row>
    <row r="174" spans="1:57" ht="85.5" x14ac:dyDescent="0.25">
      <c r="A174" s="36" t="s">
        <v>641</v>
      </c>
      <c r="B174" s="37" t="s">
        <v>642</v>
      </c>
      <c r="C174" s="38" t="s">
        <v>643</v>
      </c>
      <c r="D174" s="54" t="s">
        <v>644</v>
      </c>
      <c r="E174" s="55">
        <v>0</v>
      </c>
      <c r="F174" s="52">
        <v>0</v>
      </c>
      <c r="G174" s="52">
        <v>0</v>
      </c>
      <c r="H174" s="52">
        <v>0</v>
      </c>
      <c r="I174" s="52">
        <v>0</v>
      </c>
      <c r="J174" s="52">
        <v>0</v>
      </c>
      <c r="K174" s="9">
        <f>F174+G174+H174+I174+J174</f>
        <v>0</v>
      </c>
      <c r="L174" s="52">
        <v>0</v>
      </c>
      <c r="M174" s="52">
        <v>0</v>
      </c>
      <c r="N174" s="52">
        <v>0</v>
      </c>
      <c r="O174" s="9">
        <f>K174+L174+M174+N174</f>
        <v>0</v>
      </c>
      <c r="P174" s="9">
        <v>0</v>
      </c>
      <c r="Q174" s="52">
        <v>0</v>
      </c>
      <c r="R174" s="23">
        <v>0</v>
      </c>
      <c r="S174" s="9">
        <v>0</v>
      </c>
      <c r="T174" s="52">
        <v>0</v>
      </c>
      <c r="U174" s="23">
        <v>0</v>
      </c>
      <c r="V174" s="52">
        <v>0</v>
      </c>
      <c r="W174" s="52">
        <v>0</v>
      </c>
      <c r="X174" s="52">
        <v>0</v>
      </c>
      <c r="Y174" s="52">
        <v>0</v>
      </c>
      <c r="Z174" s="52">
        <v>0</v>
      </c>
      <c r="AA174" s="52">
        <v>0</v>
      </c>
      <c r="AB174" s="52">
        <v>0</v>
      </c>
      <c r="AC174" s="52">
        <v>0</v>
      </c>
      <c r="AD174" s="52">
        <v>0</v>
      </c>
      <c r="AE174" s="52">
        <v>0</v>
      </c>
      <c r="AF174" s="52">
        <v>0</v>
      </c>
      <c r="AG174" s="9">
        <f>Z174+AA174+AB174+AC174+AD174+AE174+AF174</f>
        <v>0</v>
      </c>
      <c r="AH174" s="52">
        <v>0</v>
      </c>
      <c r="AI174" s="52">
        <v>0</v>
      </c>
      <c r="AJ174" s="52">
        <v>0</v>
      </c>
      <c r="AK174" s="52">
        <v>0</v>
      </c>
      <c r="AL174" s="52">
        <v>0</v>
      </c>
      <c r="AM174" s="52">
        <v>0</v>
      </c>
      <c r="AN174" s="52">
        <v>0</v>
      </c>
      <c r="AO174" s="52">
        <v>0</v>
      </c>
      <c r="AP174" s="52">
        <v>0</v>
      </c>
      <c r="AQ174" s="52">
        <v>0</v>
      </c>
      <c r="AR174" s="52">
        <v>0</v>
      </c>
      <c r="AS174" s="52">
        <v>0</v>
      </c>
      <c r="AT174" s="9">
        <f>AH174+AI174+AJ174+AK174+AL174+AM174+AN174+AO174+AP174+AQ174+AR174+AS174</f>
        <v>0</v>
      </c>
      <c r="AU174" s="52">
        <v>0</v>
      </c>
      <c r="AV174" s="52">
        <v>0</v>
      </c>
      <c r="AW174" s="52">
        <v>0</v>
      </c>
      <c r="AX174" s="52">
        <v>0</v>
      </c>
      <c r="AY174" s="52">
        <v>0</v>
      </c>
      <c r="AZ174" s="52">
        <v>0</v>
      </c>
      <c r="BA174" s="52">
        <v>0</v>
      </c>
      <c r="BB174" s="52">
        <v>0</v>
      </c>
      <c r="BC174" s="52">
        <v>0</v>
      </c>
      <c r="BD174" s="52">
        <v>0</v>
      </c>
      <c r="BE174" s="9">
        <f>AU174+AV174+AW174+AX174+AY174+AZ174+BA174+BB174+BC174+BD174</f>
        <v>0</v>
      </c>
    </row>
    <row r="175" spans="1:57" ht="117" x14ac:dyDescent="0.25">
      <c r="A175" s="13"/>
      <c r="B175" s="37" t="s">
        <v>642</v>
      </c>
      <c r="C175" s="38" t="s">
        <v>645</v>
      </c>
      <c r="D175" s="54" t="s">
        <v>646</v>
      </c>
      <c r="E175" s="55">
        <v>0</v>
      </c>
      <c r="F175" s="52">
        <v>0</v>
      </c>
      <c r="G175" s="52">
        <v>0</v>
      </c>
      <c r="H175" s="52">
        <v>0</v>
      </c>
      <c r="I175" s="52">
        <v>0</v>
      </c>
      <c r="J175" s="52">
        <v>0</v>
      </c>
      <c r="K175" s="9">
        <f>F175+G175+H175+I175+J175</f>
        <v>0</v>
      </c>
      <c r="L175" s="52">
        <v>0</v>
      </c>
      <c r="M175" s="52">
        <v>0</v>
      </c>
      <c r="N175" s="52">
        <v>0</v>
      </c>
      <c r="O175" s="9">
        <f>K175+L175+M175+N175</f>
        <v>0</v>
      </c>
      <c r="P175" s="9">
        <v>0</v>
      </c>
      <c r="Q175" s="52">
        <v>0</v>
      </c>
      <c r="R175" s="23">
        <v>0</v>
      </c>
      <c r="S175" s="9">
        <v>0</v>
      </c>
      <c r="T175" s="52">
        <v>0</v>
      </c>
      <c r="U175" s="23">
        <v>0</v>
      </c>
      <c r="V175" s="52">
        <v>0</v>
      </c>
      <c r="W175" s="52">
        <v>0</v>
      </c>
      <c r="X175" s="52">
        <v>0</v>
      </c>
      <c r="Y175" s="52">
        <v>0</v>
      </c>
      <c r="Z175" s="52">
        <v>0</v>
      </c>
      <c r="AA175" s="52">
        <v>0</v>
      </c>
      <c r="AB175" s="52">
        <v>0</v>
      </c>
      <c r="AC175" s="52">
        <v>0</v>
      </c>
      <c r="AD175" s="52">
        <v>0</v>
      </c>
      <c r="AE175" s="52">
        <v>0</v>
      </c>
      <c r="AF175" s="52">
        <v>0</v>
      </c>
      <c r="AG175" s="9">
        <f>Z175+AA175+AB175+AC175+AD175+AE175+AF175</f>
        <v>0</v>
      </c>
      <c r="AH175" s="52">
        <v>0</v>
      </c>
      <c r="AI175" s="52">
        <v>0</v>
      </c>
      <c r="AJ175" s="52">
        <v>0</v>
      </c>
      <c r="AK175" s="52">
        <v>0</v>
      </c>
      <c r="AL175" s="52">
        <v>0</v>
      </c>
      <c r="AM175" s="52">
        <v>0</v>
      </c>
      <c r="AN175" s="52">
        <v>0</v>
      </c>
      <c r="AO175" s="52">
        <v>0</v>
      </c>
      <c r="AP175" s="52">
        <v>0</v>
      </c>
      <c r="AQ175" s="52">
        <v>0</v>
      </c>
      <c r="AR175" s="52">
        <v>0</v>
      </c>
      <c r="AS175" s="52">
        <v>0</v>
      </c>
      <c r="AT175" s="9">
        <f>AH175+AI175+AJ175+AK175+AL175+AM175+AN175+AO175+AP175+AQ175+AR175+AS175</f>
        <v>0</v>
      </c>
      <c r="AU175" s="52">
        <v>0</v>
      </c>
      <c r="AV175" s="52">
        <v>0</v>
      </c>
      <c r="AW175" s="52">
        <v>0</v>
      </c>
      <c r="AX175" s="52">
        <v>0</v>
      </c>
      <c r="AY175" s="52">
        <v>0</v>
      </c>
      <c r="AZ175" s="52">
        <v>0</v>
      </c>
      <c r="BA175" s="52">
        <v>0</v>
      </c>
      <c r="BB175" s="52">
        <v>0</v>
      </c>
      <c r="BC175" s="52">
        <v>0</v>
      </c>
      <c r="BD175" s="52">
        <v>0</v>
      </c>
      <c r="BE175" s="9">
        <f>AU175+AV175+AW175+AX175+AY175+AZ175+BA175+BB175+BC175+BD175</f>
        <v>0</v>
      </c>
    </row>
    <row r="176" spans="1:57" ht="33" x14ac:dyDescent="0.25">
      <c r="A176" s="13"/>
      <c r="B176" s="28" t="s">
        <v>182</v>
      </c>
      <c r="C176" s="22" t="s">
        <v>647</v>
      </c>
      <c r="D176" s="53" t="s">
        <v>648</v>
      </c>
      <c r="E176" s="23">
        <f>E174+E175</f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f>F176+G176+H176+I176+J176</f>
        <v>0</v>
      </c>
      <c r="L176" s="9">
        <v>0</v>
      </c>
      <c r="M176" s="9">
        <v>0</v>
      </c>
      <c r="N176" s="9">
        <v>0</v>
      </c>
      <c r="O176" s="9">
        <f>K176+L176+M176+N176</f>
        <v>0</v>
      </c>
      <c r="P176" s="9">
        <v>0</v>
      </c>
      <c r="Q176" s="9">
        <v>0</v>
      </c>
      <c r="R176" s="23">
        <v>0</v>
      </c>
      <c r="S176" s="9">
        <v>0</v>
      </c>
      <c r="T176" s="9">
        <v>0</v>
      </c>
      <c r="U176" s="23">
        <v>0</v>
      </c>
      <c r="V176" s="9">
        <v>0</v>
      </c>
      <c r="W176" s="9">
        <v>0</v>
      </c>
      <c r="X176" s="9">
        <v>0</v>
      </c>
      <c r="Y176" s="9">
        <v>0</v>
      </c>
      <c r="Z176" s="9">
        <v>0</v>
      </c>
      <c r="AA176" s="9">
        <v>0</v>
      </c>
      <c r="AB176" s="9">
        <v>0</v>
      </c>
      <c r="AC176" s="9">
        <v>0</v>
      </c>
      <c r="AD176" s="9">
        <v>0</v>
      </c>
      <c r="AE176" s="9">
        <v>0</v>
      </c>
      <c r="AF176" s="9">
        <v>0</v>
      </c>
      <c r="AG176" s="9">
        <f>Z176+AA176+AB176+AC176+AD176+AE176+AF176</f>
        <v>0</v>
      </c>
      <c r="AH176" s="9">
        <v>0</v>
      </c>
      <c r="AI176" s="9">
        <v>0</v>
      </c>
      <c r="AJ176" s="9">
        <v>0</v>
      </c>
      <c r="AK176" s="9">
        <v>0</v>
      </c>
      <c r="AL176" s="9">
        <v>0</v>
      </c>
      <c r="AM176" s="9">
        <v>0</v>
      </c>
      <c r="AN176" s="9">
        <v>0</v>
      </c>
      <c r="AO176" s="9">
        <v>0</v>
      </c>
      <c r="AP176" s="9">
        <v>0</v>
      </c>
      <c r="AQ176" s="9">
        <v>0</v>
      </c>
      <c r="AR176" s="9">
        <v>0</v>
      </c>
      <c r="AS176" s="9">
        <v>0</v>
      </c>
      <c r="AT176" s="9">
        <f>AH176+AI176+AJ176+AK176+AL176+AM176+AN176+AO176+AP176+AQ176+AR176+AS176</f>
        <v>0</v>
      </c>
      <c r="AU176" s="9">
        <v>0</v>
      </c>
      <c r="AV176" s="9">
        <v>0</v>
      </c>
      <c r="AW176" s="9">
        <v>0</v>
      </c>
      <c r="AX176" s="9">
        <v>0</v>
      </c>
      <c r="AY176" s="9">
        <v>0</v>
      </c>
      <c r="AZ176" s="9">
        <v>0</v>
      </c>
      <c r="BA176" s="9">
        <v>0</v>
      </c>
      <c r="BB176" s="9">
        <v>0</v>
      </c>
      <c r="BC176" s="9">
        <v>0</v>
      </c>
      <c r="BD176" s="9">
        <v>0</v>
      </c>
      <c r="BE176" s="9">
        <f>AU176+AV176+AW176+AX176+AY176+AZ176+BA176+BB176+BC176+BD176</f>
        <v>0</v>
      </c>
    </row>
    <row r="177" spans="1:57" ht="43.5" x14ac:dyDescent="0.25">
      <c r="A177" s="7" t="s">
        <v>649</v>
      </c>
      <c r="B177" s="28" t="s">
        <v>182</v>
      </c>
      <c r="C177" s="22" t="s">
        <v>650</v>
      </c>
      <c r="D177" s="53" t="s">
        <v>651</v>
      </c>
      <c r="E177" s="23">
        <f>E173+E176</f>
        <v>1060148559.7400001</v>
      </c>
      <c r="F177" s="9">
        <f>F173+F176</f>
        <v>142922173.43000001</v>
      </c>
      <c r="G177" s="9">
        <f>G173+G176</f>
        <v>105238410.09</v>
      </c>
      <c r="H177" s="9">
        <f>H173+H176</f>
        <v>67379808.330000013</v>
      </c>
      <c r="I177" s="9">
        <f>I173+I176</f>
        <v>0</v>
      </c>
      <c r="J177" s="9">
        <f>J173+J176</f>
        <v>39039699.270000011</v>
      </c>
      <c r="K177" s="9">
        <f>F177+G177+H177+I177+J177</f>
        <v>354580091.12</v>
      </c>
      <c r="L177" s="9">
        <f>L173+L176</f>
        <v>650081042.40999997</v>
      </c>
      <c r="M177" s="9">
        <f>M173+M176</f>
        <v>55487426.210000001</v>
      </c>
      <c r="N177" s="9">
        <f>N173+N176</f>
        <v>0</v>
      </c>
      <c r="O177" s="9">
        <f>K177+L177+M177+N177</f>
        <v>1060148559.74</v>
      </c>
      <c r="P177" s="9">
        <v>354580091.12</v>
      </c>
      <c r="Q177" s="9">
        <f>Q173+Q176</f>
        <v>42670967.609999999</v>
      </c>
      <c r="R177" s="23">
        <v>397251058.73000002</v>
      </c>
      <c r="S177" s="9">
        <v>650081042.40999997</v>
      </c>
      <c r="T177" s="9">
        <f>T173+T176</f>
        <v>12816458.6</v>
      </c>
      <c r="U177" s="23">
        <v>662897501.00999999</v>
      </c>
      <c r="V177" s="9">
        <f>V173+V176</f>
        <v>291577775.74000001</v>
      </c>
      <c r="W177" s="9">
        <f>W173+W176</f>
        <v>105673282.98999999</v>
      </c>
      <c r="X177" s="9">
        <f>X173+X176</f>
        <v>0</v>
      </c>
      <c r="Y177" s="9">
        <f>Y173+Y176</f>
        <v>0</v>
      </c>
      <c r="Z177" s="9">
        <f>Z173+Z176</f>
        <v>30285629.789999999</v>
      </c>
      <c r="AA177" s="9">
        <f>AA173+AA176</f>
        <v>258484301.59999999</v>
      </c>
      <c r="AB177" s="9">
        <f>AB173+AB176</f>
        <v>2543649.4699999997</v>
      </c>
      <c r="AC177" s="9">
        <f>AC173+AC176</f>
        <v>264194.88</v>
      </c>
      <c r="AD177" s="9">
        <f>AD173+AD176</f>
        <v>0</v>
      </c>
      <c r="AE177" s="9">
        <f>AE173+AE176</f>
        <v>0</v>
      </c>
      <c r="AF177" s="9">
        <f>AF173+AF176</f>
        <v>0</v>
      </c>
      <c r="AG177" s="9">
        <f>Z177+AA177+AB177+AC177+AD177+AE177+AF177</f>
        <v>291577775.74000001</v>
      </c>
      <c r="AH177" s="9">
        <f>AH173+AH176</f>
        <v>0</v>
      </c>
      <c r="AI177" s="9">
        <f>AI173+AI176</f>
        <v>0</v>
      </c>
      <c r="AJ177" s="9">
        <f>AJ173+AJ176</f>
        <v>0</v>
      </c>
      <c r="AK177" s="9">
        <f>AK173+AK176</f>
        <v>0</v>
      </c>
      <c r="AL177" s="9">
        <f>AL173+AL176</f>
        <v>0</v>
      </c>
      <c r="AM177" s="9">
        <f>AM173+AM176</f>
        <v>0</v>
      </c>
      <c r="AN177" s="9">
        <f>AN173+AN176</f>
        <v>105673282.98999999</v>
      </c>
      <c r="AO177" s="9">
        <f>AO173+AO176</f>
        <v>0</v>
      </c>
      <c r="AP177" s="9">
        <f>AP173+AP176</f>
        <v>0</v>
      </c>
      <c r="AQ177" s="9">
        <f>AQ173+AQ176</f>
        <v>0</v>
      </c>
      <c r="AR177" s="9">
        <f>AR173+AR176</f>
        <v>0</v>
      </c>
      <c r="AS177" s="9">
        <f>AS173+AS176</f>
        <v>0</v>
      </c>
      <c r="AT177" s="9">
        <f>AH177+AI177+AJ177+AK177+AL177+AM177+AN177+AO177+AP177+AQ177+AR177+AS177</f>
        <v>105673282.98999999</v>
      </c>
      <c r="AU177" s="9">
        <f>AU173+AU176</f>
        <v>0</v>
      </c>
      <c r="AV177" s="9">
        <f>AV173+AV176</f>
        <v>0</v>
      </c>
      <c r="AW177" s="9">
        <f>AW173+AW176</f>
        <v>0</v>
      </c>
      <c r="AX177" s="9">
        <f>AX173+AX176</f>
        <v>0</v>
      </c>
      <c r="AY177" s="9">
        <f>AY173+AY176</f>
        <v>0</v>
      </c>
      <c r="AZ177" s="9">
        <f>AZ173+AZ176</f>
        <v>0</v>
      </c>
      <c r="BA177" s="9">
        <f>BA173+BA176</f>
        <v>0</v>
      </c>
      <c r="BB177" s="9">
        <f>BB173+BB176</f>
        <v>0</v>
      </c>
      <c r="BC177" s="9">
        <f>BC173+BC176</f>
        <v>0</v>
      </c>
      <c r="BD177" s="9">
        <f>BD173+BD176</f>
        <v>0</v>
      </c>
      <c r="BE177" s="9">
        <f>AU177+AV177+AW177+AX177+AY177+AZ177+BA177+BB177+BC177+BD177</f>
        <v>0</v>
      </c>
    </row>
    <row r="178" spans="1:57" ht="75" x14ac:dyDescent="0.25">
      <c r="A178" s="7" t="s">
        <v>652</v>
      </c>
      <c r="B178" s="28" t="s">
        <v>182</v>
      </c>
      <c r="C178" s="22" t="s">
        <v>653</v>
      </c>
      <c r="D178" s="53" t="s">
        <v>654</v>
      </c>
      <c r="E178" s="23">
        <f>E75-E177</f>
        <v>-39038118.710000157</v>
      </c>
      <c r="F178" s="9">
        <f>F75-F177</f>
        <v>-17261233.290000007</v>
      </c>
      <c r="G178" s="9">
        <f>G75-G177</f>
        <v>-461108.34000000358</v>
      </c>
      <c r="H178" s="9">
        <f>H75-H177</f>
        <v>-65444008.010000013</v>
      </c>
      <c r="I178" s="9">
        <f>I75-I177</f>
        <v>0</v>
      </c>
      <c r="J178" s="9">
        <f>J75-J177</f>
        <v>-39003418.13000001</v>
      </c>
      <c r="K178" s="9">
        <f>F178+G178+H178+I178+J178</f>
        <v>-122169767.77000003</v>
      </c>
      <c r="L178" s="9">
        <f>L75-L177</f>
        <v>-516229404.95999998</v>
      </c>
      <c r="M178" s="9">
        <f>M75-M177</f>
        <v>-32848847.490000002</v>
      </c>
      <c r="N178" s="9">
        <f>N75-N177</f>
        <v>850609327.17999995</v>
      </c>
      <c r="O178" s="9">
        <f>K178+L178+M178+N178</f>
        <v>179361306.95999992</v>
      </c>
      <c r="P178" s="9">
        <v>-122169767.77</v>
      </c>
      <c r="Q178" s="9">
        <f>Q75-Q177</f>
        <v>-25261436.73</v>
      </c>
      <c r="R178" s="23">
        <v>-147431204.5</v>
      </c>
      <c r="S178" s="9">
        <v>-516229404.95999998</v>
      </c>
      <c r="T178" s="9">
        <f>T75-T177</f>
        <v>-7587410.7599999998</v>
      </c>
      <c r="U178" s="23">
        <v>-523816815.72000003</v>
      </c>
      <c r="V178" s="9">
        <f>V75-V177</f>
        <v>-114539037.75</v>
      </c>
      <c r="W178" s="9">
        <f>W75-W177</f>
        <v>-32892166.75</v>
      </c>
      <c r="X178" s="9">
        <f>X75-X177</f>
        <v>0</v>
      </c>
      <c r="Y178" s="9">
        <f>Y75-Y177</f>
        <v>0</v>
      </c>
      <c r="Z178" s="9">
        <f>Z75-Z177</f>
        <v>15636349.380000003</v>
      </c>
      <c r="AA178" s="9">
        <f>AA75-AA177</f>
        <v>-130832545.91999999</v>
      </c>
      <c r="AB178" s="9">
        <f>AB75-AB177</f>
        <v>-192157.48999999976</v>
      </c>
      <c r="AC178" s="9">
        <f>AC75-AC177</f>
        <v>849316.27999999991</v>
      </c>
      <c r="AD178" s="9">
        <f>AD75-AD177</f>
        <v>0</v>
      </c>
      <c r="AE178" s="9">
        <f>AE75-AE177</f>
        <v>0</v>
      </c>
      <c r="AF178" s="9">
        <f>AF75-AF177</f>
        <v>0</v>
      </c>
      <c r="AG178" s="9">
        <f>Z178+AA178+AB178+AC178+AD178+AE178+AF178</f>
        <v>-114539037.74999999</v>
      </c>
      <c r="AH178" s="9">
        <f>AH75-AH177</f>
        <v>0</v>
      </c>
      <c r="AI178" s="9">
        <f>AI75-AI177</f>
        <v>0</v>
      </c>
      <c r="AJ178" s="9">
        <f>AJ75-AJ177</f>
        <v>0</v>
      </c>
      <c r="AK178" s="9">
        <f>AK75-AK177</f>
        <v>0</v>
      </c>
      <c r="AL178" s="9">
        <f>AL75-AL177</f>
        <v>0</v>
      </c>
      <c r="AM178" s="9">
        <f>AM75-AM177</f>
        <v>0</v>
      </c>
      <c r="AN178" s="9">
        <f>AN75-AN177</f>
        <v>-32892166.75</v>
      </c>
      <c r="AO178" s="9">
        <f>AO75-AO177</f>
        <v>0</v>
      </c>
      <c r="AP178" s="9">
        <f>AP75-AP177</f>
        <v>0</v>
      </c>
      <c r="AQ178" s="9">
        <f>AQ75-AQ177</f>
        <v>0</v>
      </c>
      <c r="AR178" s="9">
        <f>AR75-AR177</f>
        <v>0</v>
      </c>
      <c r="AS178" s="9">
        <f>AS75-AS177</f>
        <v>0</v>
      </c>
      <c r="AT178" s="9">
        <f>AH178+AI178+AJ178+AK178+AL178+AM178+AN178+AO178+AP178+AQ178+AR178+AS178</f>
        <v>-32892166.75</v>
      </c>
      <c r="AU178" s="9">
        <f>AU75-AU177</f>
        <v>0</v>
      </c>
      <c r="AV178" s="9">
        <f>AV75-AV177</f>
        <v>0</v>
      </c>
      <c r="AW178" s="9">
        <f>AW75-AW177</f>
        <v>0</v>
      </c>
      <c r="AX178" s="9">
        <f>AX75-AX177</f>
        <v>0</v>
      </c>
      <c r="AY178" s="9">
        <f>AY75-AY177</f>
        <v>0</v>
      </c>
      <c r="AZ178" s="9">
        <f>AZ75-AZ177</f>
        <v>0</v>
      </c>
      <c r="BA178" s="9">
        <f>BA75-BA177</f>
        <v>0</v>
      </c>
      <c r="BB178" s="9">
        <f>BB75-BB177</f>
        <v>0</v>
      </c>
      <c r="BC178" s="9">
        <f>BC75-BC177</f>
        <v>0</v>
      </c>
      <c r="BD178" s="9">
        <f>BD75-BD177</f>
        <v>0</v>
      </c>
      <c r="BE178" s="9">
        <f>AU178+AV178+AW178+AX178+AY178+AZ178+BA178+BB178+BC178+BD178</f>
        <v>0</v>
      </c>
    </row>
  </sheetData>
  <mergeCells count="45">
    <mergeCell ref="AA10:AC10"/>
    <mergeCell ref="AP10:AQ10"/>
    <mergeCell ref="A13:D13"/>
    <mergeCell ref="A14:D14"/>
    <mergeCell ref="AH8:AT8"/>
    <mergeCell ref="AU8:BE8"/>
    <mergeCell ref="F9:G9"/>
    <mergeCell ref="V9:W9"/>
    <mergeCell ref="AA9:AC9"/>
    <mergeCell ref="AE9:AF9"/>
    <mergeCell ref="AL9:AS9"/>
    <mergeCell ref="A163:A171"/>
    <mergeCell ref="A174:A176"/>
    <mergeCell ref="F7:O7"/>
    <mergeCell ref="P7:U7"/>
    <mergeCell ref="V7:Y7"/>
    <mergeCell ref="Z7:BE7"/>
    <mergeCell ref="F8:K8"/>
    <mergeCell ref="P8:R8"/>
    <mergeCell ref="S8:U8"/>
    <mergeCell ref="Z8:AG8"/>
    <mergeCell ref="A99:A108"/>
    <mergeCell ref="A109:A131"/>
    <mergeCell ref="A132:A152"/>
    <mergeCell ref="A153:A157"/>
    <mergeCell ref="A158:A159"/>
    <mergeCell ref="A160:A162"/>
    <mergeCell ref="A65:A66"/>
    <mergeCell ref="A67:A68"/>
    <mergeCell ref="A70:A74"/>
    <mergeCell ref="A77:A85"/>
    <mergeCell ref="A86:A93"/>
    <mergeCell ref="A94:A98"/>
    <mergeCell ref="A37:A39"/>
    <mergeCell ref="A40:A45"/>
    <mergeCell ref="A47:A50"/>
    <mergeCell ref="A53:A56"/>
    <mergeCell ref="A57:A62"/>
    <mergeCell ref="A63:A64"/>
    <mergeCell ref="A8:A9"/>
    <mergeCell ref="A15:A17"/>
    <mergeCell ref="A18:A22"/>
    <mergeCell ref="A23:A26"/>
    <mergeCell ref="A27:A30"/>
    <mergeCell ref="A31:A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793850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2024-01-09T14:21:45Z</dcterms:created>
  <dcterms:modified xsi:type="dcterms:W3CDTF">2024-01-09T14:24:21Z</dcterms:modified>
</cp:coreProperties>
</file>