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984" sheetId="3" r:id="rId1"/>
  </sheets>
  <calcPr calcId="144525"/>
</workbook>
</file>

<file path=xl/calcChain.xml><?xml version="1.0" encoding="utf-8"?>
<calcChain xmlns="http://schemas.openxmlformats.org/spreadsheetml/2006/main">
  <c r="O174" i="3" l="1"/>
  <c r="K178" i="3"/>
  <c r="K177" i="3"/>
  <c r="K176" i="3"/>
  <c r="K173" i="3"/>
  <c r="K171" i="3"/>
  <c r="K162" i="3"/>
  <c r="K159" i="3"/>
  <c r="K157" i="3"/>
  <c r="K152" i="3"/>
  <c r="K131" i="3"/>
  <c r="N131" i="3" s="1"/>
  <c r="O131" i="3" s="1"/>
  <c r="K108" i="3"/>
  <c r="K98" i="3"/>
  <c r="K93" i="3"/>
  <c r="K85" i="3"/>
  <c r="K75" i="3"/>
  <c r="K74" i="3"/>
  <c r="K69" i="3"/>
  <c r="K68" i="3"/>
  <c r="K66" i="3"/>
  <c r="K64" i="3"/>
  <c r="K62" i="3"/>
  <c r="K56" i="3"/>
  <c r="K51" i="3"/>
  <c r="K50" i="3"/>
  <c r="N50" i="3" s="1"/>
  <c r="O50" i="3" s="1"/>
  <c r="K46" i="3"/>
  <c r="K45" i="3"/>
  <c r="K39" i="3"/>
  <c r="K36" i="3"/>
  <c r="K30" i="3"/>
  <c r="K26" i="3"/>
  <c r="K22" i="3"/>
  <c r="K17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N69" i="3" s="1"/>
  <c r="O69" i="3" s="1"/>
  <c r="J68" i="3"/>
  <c r="J66" i="3"/>
  <c r="J64" i="3"/>
  <c r="J62" i="3"/>
  <c r="J56" i="3"/>
  <c r="J50" i="3"/>
  <c r="J46" i="3"/>
  <c r="J45" i="3"/>
  <c r="J39" i="3"/>
  <c r="J36" i="3"/>
  <c r="J30" i="3"/>
  <c r="N30" i="3" s="1"/>
  <c r="J26" i="3"/>
  <c r="J22" i="3"/>
  <c r="J17" i="3"/>
  <c r="N17" i="3" s="1"/>
  <c r="O17" i="3" s="1"/>
  <c r="I178" i="3"/>
  <c r="I177" i="3"/>
  <c r="I176" i="3"/>
  <c r="I173" i="3"/>
  <c r="I171" i="3"/>
  <c r="I162" i="3"/>
  <c r="I159" i="3"/>
  <c r="I157" i="3"/>
  <c r="I152" i="3"/>
  <c r="I131" i="3"/>
  <c r="I108" i="3"/>
  <c r="I98" i="3"/>
  <c r="I93" i="3"/>
  <c r="I85" i="3"/>
  <c r="I75" i="3"/>
  <c r="I74" i="3"/>
  <c r="I69" i="3"/>
  <c r="I68" i="3"/>
  <c r="I66" i="3"/>
  <c r="I64" i="3"/>
  <c r="N64" i="3" s="1"/>
  <c r="O64" i="3" s="1"/>
  <c r="I62" i="3"/>
  <c r="I56" i="3"/>
  <c r="I51" i="3"/>
  <c r="I50" i="3"/>
  <c r="I46" i="3"/>
  <c r="I45" i="3"/>
  <c r="I39" i="3"/>
  <c r="I36" i="3"/>
  <c r="I30" i="3"/>
  <c r="I26" i="3"/>
  <c r="I22" i="3"/>
  <c r="I17" i="3"/>
  <c r="H178" i="3"/>
  <c r="H177" i="3"/>
  <c r="H176" i="3"/>
  <c r="H173" i="3"/>
  <c r="N173" i="3" s="1"/>
  <c r="O173" i="3" s="1"/>
  <c r="H171" i="3"/>
  <c r="H162" i="3"/>
  <c r="N162" i="3" s="1"/>
  <c r="O162" i="3" s="1"/>
  <c r="H159" i="3"/>
  <c r="H157" i="3"/>
  <c r="H152" i="3"/>
  <c r="H131" i="3"/>
  <c r="H108" i="3"/>
  <c r="H98" i="3"/>
  <c r="H93" i="3"/>
  <c r="H85" i="3"/>
  <c r="H75" i="3"/>
  <c r="H74" i="3"/>
  <c r="N74" i="3" s="1"/>
  <c r="O74" i="3" s="1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N98" i="3" s="1"/>
  <c r="O98" i="3" s="1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O177" i="3"/>
  <c r="O154" i="3"/>
  <c r="O153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7" i="3"/>
  <c r="O106" i="3"/>
  <c r="O105" i="3"/>
  <c r="O104" i="3"/>
  <c r="O103" i="3"/>
  <c r="O102" i="3"/>
  <c r="O101" i="3"/>
  <c r="O100" i="3"/>
  <c r="O99" i="3"/>
  <c r="O97" i="3"/>
  <c r="O96" i="3"/>
  <c r="O95" i="3"/>
  <c r="O94" i="3"/>
  <c r="O92" i="3"/>
  <c r="O91" i="3"/>
  <c r="O90" i="3"/>
  <c r="O89" i="3"/>
  <c r="O88" i="3"/>
  <c r="O87" i="3"/>
  <c r="O86" i="3"/>
  <c r="O84" i="3"/>
  <c r="O83" i="3"/>
  <c r="O82" i="3"/>
  <c r="O81" i="3"/>
  <c r="O80" i="3"/>
  <c r="O79" i="3"/>
  <c r="O78" i="3"/>
  <c r="O77" i="3"/>
  <c r="O73" i="3"/>
  <c r="O72" i="3"/>
  <c r="O71" i="3"/>
  <c r="O70" i="3"/>
  <c r="O67" i="3"/>
  <c r="O65" i="3"/>
  <c r="O63" i="3"/>
  <c r="O61" i="3"/>
  <c r="O60" i="3"/>
  <c r="O59" i="3"/>
  <c r="O58" i="3"/>
  <c r="O57" i="3"/>
  <c r="O55" i="3"/>
  <c r="O54" i="3"/>
  <c r="O53" i="3"/>
  <c r="O49" i="3"/>
  <c r="O48" i="3"/>
  <c r="O47" i="3"/>
  <c r="O44" i="3"/>
  <c r="O43" i="3"/>
  <c r="O42" i="3"/>
  <c r="O41" i="3"/>
  <c r="O40" i="3"/>
  <c r="O38" i="3"/>
  <c r="O37" i="3"/>
  <c r="O35" i="3"/>
  <c r="O34" i="3"/>
  <c r="O33" i="3"/>
  <c r="O32" i="3"/>
  <c r="O31" i="3"/>
  <c r="O29" i="3"/>
  <c r="O28" i="3"/>
  <c r="O27" i="3"/>
  <c r="O25" i="3"/>
  <c r="O24" i="3"/>
  <c r="O23" i="3"/>
  <c r="O21" i="3"/>
  <c r="O20" i="3"/>
  <c r="O19" i="3"/>
  <c r="O18" i="3"/>
  <c r="O16" i="3"/>
  <c r="O15" i="3"/>
  <c r="N178" i="3"/>
  <c r="N177" i="3"/>
  <c r="N176" i="3"/>
  <c r="N175" i="3"/>
  <c r="N174" i="3"/>
  <c r="N170" i="3"/>
  <c r="N169" i="3"/>
  <c r="N168" i="3"/>
  <c r="N167" i="3"/>
  <c r="N166" i="3"/>
  <c r="N165" i="3"/>
  <c r="N164" i="3"/>
  <c r="N163" i="3"/>
  <c r="N161" i="3"/>
  <c r="N160" i="3"/>
  <c r="N158" i="3"/>
  <c r="O158" i="3" s="1"/>
  <c r="N157" i="3"/>
  <c r="O157" i="3" s="1"/>
  <c r="N156" i="3"/>
  <c r="N155" i="3"/>
  <c r="N154" i="3"/>
  <c r="N153" i="3"/>
  <c r="O175" i="3"/>
  <c r="N152" i="3"/>
  <c r="O152" i="3" s="1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O108" i="3" s="1"/>
  <c r="N107" i="3"/>
  <c r="N106" i="3"/>
  <c r="N105" i="3"/>
  <c r="N104" i="3"/>
  <c r="N103" i="3"/>
  <c r="N102" i="3"/>
  <c r="N101" i="3"/>
  <c r="N100" i="3"/>
  <c r="N99" i="3"/>
  <c r="N97" i="3"/>
  <c r="N96" i="3"/>
  <c r="N95" i="3"/>
  <c r="N94" i="3"/>
  <c r="N93" i="3"/>
  <c r="O93" i="3" s="1"/>
  <c r="N92" i="3"/>
  <c r="N91" i="3"/>
  <c r="N90" i="3"/>
  <c r="N89" i="3"/>
  <c r="N88" i="3"/>
  <c r="N87" i="3"/>
  <c r="N86" i="3"/>
  <c r="N84" i="3"/>
  <c r="N83" i="3"/>
  <c r="N82" i="3"/>
  <c r="N81" i="3"/>
  <c r="N80" i="3"/>
  <c r="N79" i="3"/>
  <c r="N78" i="3"/>
  <c r="N77" i="3"/>
  <c r="N75" i="3"/>
  <c r="N73" i="3"/>
  <c r="N72" i="3"/>
  <c r="N71" i="3"/>
  <c r="N70" i="3"/>
  <c r="N68" i="3"/>
  <c r="O68" i="3" s="1"/>
  <c r="N67" i="3"/>
  <c r="N66" i="3"/>
  <c r="O66" i="3" s="1"/>
  <c r="N65" i="3"/>
  <c r="N63" i="3"/>
  <c r="N61" i="3"/>
  <c r="N60" i="3"/>
  <c r="N59" i="3"/>
  <c r="N58" i="3"/>
  <c r="N57" i="3"/>
  <c r="N56" i="3"/>
  <c r="O56" i="3" s="1"/>
  <c r="N55" i="3"/>
  <c r="N54" i="3"/>
  <c r="N53" i="3"/>
  <c r="N49" i="3"/>
  <c r="N48" i="3"/>
  <c r="N47" i="3"/>
  <c r="N46" i="3"/>
  <c r="N44" i="3"/>
  <c r="N43" i="3"/>
  <c r="N42" i="3"/>
  <c r="N41" i="3"/>
  <c r="N40" i="3"/>
  <c r="N39" i="3"/>
  <c r="O39" i="3" s="1"/>
  <c r="N38" i="3"/>
  <c r="N37" i="3"/>
  <c r="N36" i="3"/>
  <c r="O36" i="3" s="1"/>
  <c r="N35" i="3"/>
  <c r="N34" i="3"/>
  <c r="N33" i="3"/>
  <c r="N32" i="3"/>
  <c r="N31" i="3"/>
  <c r="N29" i="3"/>
  <c r="N28" i="3"/>
  <c r="N27" i="3"/>
  <c r="N26" i="3"/>
  <c r="O26" i="3" s="1"/>
  <c r="N25" i="3"/>
  <c r="N24" i="3"/>
  <c r="N23" i="3"/>
  <c r="N22" i="3"/>
  <c r="O22" i="3" s="1"/>
  <c r="N21" i="3"/>
  <c r="N20" i="3"/>
  <c r="N19" i="3"/>
  <c r="N18" i="3"/>
  <c r="N16" i="3"/>
  <c r="N15" i="3"/>
  <c r="M178" i="3"/>
  <c r="M177" i="3"/>
  <c r="M176" i="3"/>
  <c r="M173" i="3"/>
  <c r="M171" i="3"/>
  <c r="M162" i="3"/>
  <c r="M159" i="3"/>
  <c r="M157" i="3"/>
  <c r="M152" i="3"/>
  <c r="M131" i="3"/>
  <c r="M108" i="3"/>
  <c r="M98" i="3"/>
  <c r="M93" i="3"/>
  <c r="M85" i="3"/>
  <c r="M75" i="3"/>
  <c r="M74" i="3"/>
  <c r="M69" i="3"/>
  <c r="M68" i="3"/>
  <c r="M66" i="3"/>
  <c r="M64" i="3"/>
  <c r="M62" i="3"/>
  <c r="M56" i="3"/>
  <c r="M51" i="3"/>
  <c r="M50" i="3"/>
  <c r="M46" i="3"/>
  <c r="M45" i="3"/>
  <c r="M39" i="3"/>
  <c r="M36" i="3"/>
  <c r="M30" i="3"/>
  <c r="M26" i="3"/>
  <c r="M22" i="3"/>
  <c r="M17" i="3"/>
  <c r="L178" i="3"/>
  <c r="L177" i="3"/>
  <c r="L176" i="3"/>
  <c r="L173" i="3"/>
  <c r="L171" i="3"/>
  <c r="L162" i="3"/>
  <c r="L159" i="3"/>
  <c r="L157" i="3"/>
  <c r="L152" i="3"/>
  <c r="L131" i="3"/>
  <c r="L108" i="3"/>
  <c r="L98" i="3"/>
  <c r="L93" i="3"/>
  <c r="L85" i="3"/>
  <c r="L75" i="3"/>
  <c r="L74" i="3"/>
  <c r="L69" i="3"/>
  <c r="L68" i="3"/>
  <c r="L66" i="3"/>
  <c r="L64" i="3"/>
  <c r="L62" i="3"/>
  <c r="L56" i="3"/>
  <c r="L51" i="3"/>
  <c r="L50" i="3"/>
  <c r="L46" i="3"/>
  <c r="L45" i="3"/>
  <c r="L39" i="3"/>
  <c r="L36" i="3"/>
  <c r="L30" i="3"/>
  <c r="L26" i="3"/>
  <c r="L22" i="3"/>
  <c r="L17" i="3"/>
  <c r="O176" i="3"/>
  <c r="O170" i="3"/>
  <c r="O169" i="3"/>
  <c r="O168" i="3"/>
  <c r="O167" i="3"/>
  <c r="O166" i="3"/>
  <c r="O165" i="3"/>
  <c r="O164" i="3"/>
  <c r="O163" i="3"/>
  <c r="O161" i="3"/>
  <c r="O160" i="3"/>
  <c r="O156" i="3"/>
  <c r="O155" i="3"/>
  <c r="N171" i="3" l="1"/>
  <c r="O171" i="3" s="1"/>
  <c r="N85" i="3"/>
  <c r="O85" i="3" s="1"/>
  <c r="N45" i="3"/>
  <c r="O45" i="3" s="1"/>
  <c r="N159" i="3"/>
  <c r="O159" i="3" s="1"/>
  <c r="J51" i="3"/>
  <c r="N51" i="3" s="1"/>
  <c r="O51" i="3" s="1"/>
  <c r="N62" i="3"/>
  <c r="O62" i="3" s="1"/>
  <c r="O75" i="3"/>
  <c r="O46" i="3"/>
  <c r="O30" i="3"/>
  <c r="O178" i="3" l="1"/>
</calcChain>
</file>

<file path=xl/sharedStrings.xml><?xml version="1.0" encoding="utf-8"?>
<sst xmlns="http://schemas.openxmlformats.org/spreadsheetml/2006/main" count="791" uniqueCount="532">
  <si>
    <t>MODELLO CP FASE 4 SEZIONE M - Assistenza Ospedaliera- Articolazione per sub livelli</t>
  </si>
  <si>
    <t>Presidio</t>
  </si>
  <si>
    <t>PRESIDI OSPED. RIUNITI A.S.L. 6 CIRIE'</t>
  </si>
  <si>
    <t/>
  </si>
  <si>
    <t>FASE 4: Articolazione per sub livelli</t>
  </si>
  <si>
    <t>SOTTOSEZIONE</t>
  </si>
  <si>
    <t>Assistenza Ospedaliera</t>
  </si>
  <si>
    <t>VOCE CP</t>
  </si>
  <si>
    <t>VOCE CE</t>
  </si>
  <si>
    <t>DESCRIZIONE VOCE CP</t>
  </si>
  <si>
    <t>CE</t>
  </si>
  <si>
    <t>DA FASE 3:</t>
  </si>
  <si>
    <t>Attivita'</t>
  </si>
  <si>
    <t>Assistenza</t>
  </si>
  <si>
    <t>Trasporto</t>
  </si>
  <si>
    <t>Attività a supporto</t>
  </si>
  <si>
    <t>Totale</t>
  </si>
  <si>
    <t>di Pronto</t>
  </si>
  <si>
    <t>ospedaliera</t>
  </si>
  <si>
    <t>sanitario</t>
  </si>
  <si>
    <t>dei trapianti di</t>
  </si>
  <si>
    <t>della donazione</t>
  </si>
  <si>
    <t>assistenza o</t>
  </si>
  <si>
    <t>Differenza</t>
  </si>
  <si>
    <t>COL M</t>
  </si>
  <si>
    <t>Soccorso</t>
  </si>
  <si>
    <t>per acuti + trasfusionale</t>
  </si>
  <si>
    <t>per lungodegenti</t>
  </si>
  <si>
    <t>per riabilitazione</t>
  </si>
  <si>
    <t>assistito</t>
  </si>
  <si>
    <t>cellule, organi e tessuti</t>
  </si>
  <si>
    <t>di cellule riproduttive</t>
  </si>
  <si>
    <t>spedaliera</t>
  </si>
  <si>
    <t>M1</t>
  </si>
  <si>
    <t>M2</t>
  </si>
  <si>
    <t>M3</t>
  </si>
  <si>
    <t>M4</t>
  </si>
  <si>
    <t>M5</t>
  </si>
  <si>
    <t>M6</t>
  </si>
  <si>
    <t>M7</t>
  </si>
  <si>
    <t>Q=M1+M2+M3+M4+M5+M6+M7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</si>
  <si>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</si>
  <si>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</si>
  <si>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</si>
  <si>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</si>
  <si>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</si>
  <si>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</si>
  <si>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</si>
  <si>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</si>
  <si>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</si>
  <si>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0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</si>
  <si>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</si>
  <si>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</si>
  <si>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</si>
  <si>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</si>
  <si>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</si>
  <si>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</si>
  <si>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</si>
  <si>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</si>
  <si>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</si>
  <si>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</si>
  <si>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</si>
  <si>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</si>
  <si>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</si>
  <si>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</si>
  <si>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</si>
  <si>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</si>
  <si>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</si>
  <si>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</si>
  <si>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</si>
  <si>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</si>
  <si>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</si>
  <si>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</si>
  <si>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</si>
  <si>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</si>
  <si>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</si>
  <si>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</si>
  <si>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</si>
  <si>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</si>
  <si>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</si>
  <si>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</si>
  <si>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</si>
  <si>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</si>
  <si>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</si>
  <si>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</si>
  <si>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</si>
  <si>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</si>
  <si>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</si>
  <si>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</si>
  <si>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</si>
  <si>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</si>
  <si>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</si>
  <si>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</si>
  <si>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</si>
  <si>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</si>
  <si>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</si>
  <si>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</si>
  <si>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</si>
  <si>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</si>
  <si>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</si>
  <si>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</si>
  <si>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</si>
  <si>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</si>
  <si>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</si>
  <si>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</si>
  <si>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</si>
  <si>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</si>
  <si>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</si>
  <si>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</si>
  <si>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</si>
  <si>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</si>
  <si>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</si>
  <si>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</si>
  <si>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</si>
  <si>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</si>
  <si>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</si>
  <si>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</si>
  <si>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</si>
  <si>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</si>
  <si>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</si>
  <si>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</si>
  <si>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</si>
  <si>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</si>
  <si>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</si>
  <si>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</si>
  <si>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</si>
  <si>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</si>
  <si>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</si>
  <si>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</si>
  <si>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</si>
  <si>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</si>
  <si>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</si>
  <si>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</si>
  <si>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</si>
  <si>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</si>
  <si>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</si>
  <si>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</si>
  <si>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</si>
  <si>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</si>
  <si>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</si>
  <si>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 TOTALE REMUNERAZIONE TARIFFARIA ED EXTRA-TARIFFARIA C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</si>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</sst>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sz val="8.25"/>
      <color rgb="FFFFFFFF"/>
      <name val="MS Sans Serif"/>
      <family val="2"/>
    </font>
    <font>
      <b/>
      <sz val="8.25"/>
      <color rgb="FFC60000"/>
      <name val="MS Sans Serif"/>
      <family val="2"/>
    </font>
    <font>
      <b/>
      <sz val="8.25"/>
      <color rgb="FFC6C6C6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8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8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8" fillId="5" borderId="1" xfId="0" quotePrefix="1" applyNumberFormat="1" applyFont="1" applyFill="1" applyBorder="1" applyAlignment="1">
      <alignment horizontal="center"/>
    </xf>
    <xf numFmtId="3" fontId="8" fillId="2" borderId="1" xfId="0" quotePrefix="1" applyNumberFormat="1" applyFont="1" applyFill="1" applyBorder="1"/>
    <xf numFmtId="0" fontId="8" fillId="2" borderId="1" xfId="0" quotePrefix="1" applyNumberFormat="1" applyFont="1" applyFill="1" applyBorder="1"/>
    <xf numFmtId="4" fontId="8" fillId="5" borderId="1" xfId="0" quotePrefix="1" applyNumberFormat="1" applyFont="1" applyFill="1" applyBorder="1"/>
    <xf numFmtId="3" fontId="7" fillId="2" borderId="1" xfId="0" quotePrefix="1" applyNumberFormat="1" applyFont="1" applyFill="1" applyBorder="1"/>
    <xf numFmtId="3" fontId="9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0" fillId="6" borderId="1" xfId="0" quotePrefix="1" applyNumberFormat="1" applyFont="1" applyFill="1" applyBorder="1"/>
    <xf numFmtId="3" fontId="9" fillId="8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7" borderId="1" xfId="0" quotePrefix="1" applyNumberFormat="1" applyFont="1" applyFill="1" applyBorder="1"/>
    <xf numFmtId="0" fontId="6" fillId="7" borderId="1" xfId="0" quotePrefix="1" applyNumberFormat="1" applyFont="1" applyFill="1" applyBorder="1"/>
    <xf numFmtId="4" fontId="11" fillId="3" borderId="1" xfId="0" quotePrefix="1" applyNumberFormat="1" applyFont="1" applyFill="1" applyBorder="1"/>
    <xf numFmtId="4" fontId="6" fillId="9" borderId="1" xfId="0" applyNumberFormat="1" applyFont="1" applyFill="1" applyBorder="1"/>
    <xf numFmtId="4" fontId="6" fillId="4" borderId="1" xfId="0" applyNumberFormat="1" applyFont="1" applyFill="1" applyBorder="1"/>
    <xf numFmtId="4" fontId="8" fillId="2" borderId="1" xfId="0" applyNumberFormat="1" applyFont="1" applyFill="1" applyBorder="1"/>
    <xf numFmtId="4" fontId="6" fillId="9" borderId="1" xfId="0" quotePrefix="1" applyNumberFormat="1" applyFont="1" applyFill="1" applyBorder="1"/>
    <xf numFmtId="4" fontId="8" fillId="4" borderId="1" xfId="0" applyNumberFormat="1" applyFont="1" applyFill="1" applyBorder="1"/>
    <xf numFmtId="4" fontId="6" fillId="2" borderId="1" xfId="0" applyNumberFormat="1" applyFont="1" applyFill="1" applyBorder="1"/>
    <xf numFmtId="3" fontId="12" fillId="8" borderId="1" xfId="0" quotePrefix="1" applyNumberFormat="1" applyFont="1" applyFill="1" applyBorder="1"/>
    <xf numFmtId="0" fontId="12" fillId="8" borderId="1" xfId="0" quotePrefix="1" applyNumberFormat="1" applyFont="1" applyFill="1" applyBorder="1"/>
    <xf numFmtId="0" fontId="9" fillId="8" borderId="1" xfId="0" quotePrefix="1" applyNumberFormat="1" applyFont="1" applyFill="1" applyBorder="1"/>
    <xf numFmtId="4" fontId="13" fillId="6" borderId="1" xfId="0" quotePrefix="1" applyNumberFormat="1" applyFont="1" applyFill="1" applyBorder="1"/>
    <xf numFmtId="0" fontId="14" fillId="7" borderId="1" xfId="0" quotePrefix="1" applyNumberFormat="1" applyFont="1" applyFill="1" applyBorder="1"/>
    <xf numFmtId="3" fontId="10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0" fontId="9" fillId="6" borderId="1" xfId="0" quotePrefix="1" applyNumberFormat="1" applyFont="1" applyFill="1" applyBorder="1"/>
    <xf numFmtId="4" fontId="15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8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6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workbookViewId="0">
      <selection activeCell="A6" sqref="A6:O178"/>
    </sheetView>
  </sheetViews>
  <sheetFormatPr defaultRowHeight="15" x14ac:dyDescent="0.25"/>
  <cols>
    <col min="1" max="1" width="9.85546875" style="1" customWidth="1"/>
    <col min="2" max="2" width="13.85546875" style="1" customWidth="1"/>
    <col min="3" max="3" width="35.42578125" style="1" customWidth="1"/>
    <col min="4" max="4" width="62.28515625" style="1" customWidth="1"/>
    <col min="5" max="5" width="18.42578125" style="1" hidden="1" customWidth="1"/>
    <col min="6" max="6" width="16.28515625" style="1" customWidth="1"/>
    <col min="7" max="7" width="14.5703125" style="1" customWidth="1"/>
    <col min="8" max="8" width="17.7109375" style="1" customWidth="1"/>
    <col min="9" max="9" width="20.7109375" style="1" customWidth="1"/>
    <col min="10" max="10" width="18.28515625" style="1" customWidth="1"/>
    <col min="11" max="11" width="25.5703125" style="1" customWidth="1"/>
    <col min="12" max="12" width="23.42578125" style="1" customWidth="1"/>
    <col min="13" max="13" width="17.5703125" style="1" customWidth="1"/>
    <col min="14" max="14" width="14.5703125" style="1" customWidth="1"/>
    <col min="15" max="16384" width="9.140625" style="1"/>
  </cols>
  <sheetData>
    <row r="1" spans="1:15" x14ac:dyDescent="0.25">
      <c r="B1" s="2"/>
    </row>
    <row r="2" spans="1:15" x14ac:dyDescent="0.25">
      <c r="C2" s="3" t="s">
        <v>0</v>
      </c>
    </row>
    <row r="3" spans="1:15" x14ac:dyDescent="0.25">
      <c r="C3" s="4" t="s">
        <v>1</v>
      </c>
    </row>
    <row r="4" spans="1:15" x14ac:dyDescent="0.25">
      <c r="C4" s="5">
        <v>10019</v>
      </c>
      <c r="G4" s="5" t="s">
        <v>2</v>
      </c>
    </row>
    <row r="6" spans="1:15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10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" t="s">
        <v>3</v>
      </c>
      <c r="M6" s="11" t="s">
        <v>3</v>
      </c>
      <c r="N6" s="11" t="s">
        <v>3</v>
      </c>
      <c r="O6" s="10" t="s">
        <v>3</v>
      </c>
    </row>
    <row r="7" spans="1:15" x14ac:dyDescent="0.25">
      <c r="A7" s="6" t="s">
        <v>3</v>
      </c>
      <c r="B7" s="7" t="s">
        <v>3</v>
      </c>
      <c r="C7" s="12" t="s">
        <v>3</v>
      </c>
      <c r="D7" s="12" t="s">
        <v>3</v>
      </c>
      <c r="E7" s="9" t="s">
        <v>3</v>
      </c>
      <c r="F7" s="10" t="s">
        <v>3</v>
      </c>
      <c r="G7" s="13" t="s">
        <v>4</v>
      </c>
      <c r="H7" s="14"/>
      <c r="I7" s="14"/>
      <c r="J7" s="14"/>
      <c r="K7" s="14"/>
      <c r="L7" s="14"/>
      <c r="M7" s="14"/>
      <c r="N7" s="14"/>
      <c r="O7" s="10" t="s">
        <v>3</v>
      </c>
    </row>
    <row r="8" spans="1:15" x14ac:dyDescent="0.25">
      <c r="A8" s="15" t="s">
        <v>5</v>
      </c>
      <c r="B8" s="7" t="s">
        <v>3</v>
      </c>
      <c r="C8" s="16" t="s">
        <v>3</v>
      </c>
      <c r="D8" s="16" t="s">
        <v>3</v>
      </c>
      <c r="E8" s="9" t="s">
        <v>3</v>
      </c>
      <c r="F8" s="9" t="s">
        <v>3</v>
      </c>
      <c r="G8" s="17" t="s">
        <v>6</v>
      </c>
      <c r="H8" s="14"/>
      <c r="I8" s="14"/>
      <c r="J8" s="14"/>
      <c r="K8" s="14"/>
      <c r="L8" s="14"/>
      <c r="M8" s="14"/>
      <c r="N8" s="14"/>
      <c r="O8" s="10" t="s">
        <v>3</v>
      </c>
    </row>
    <row r="9" spans="1:15" x14ac:dyDescent="0.25">
      <c r="A9" s="14"/>
      <c r="B9" s="18" t="s">
        <v>7</v>
      </c>
      <c r="C9" s="19" t="s">
        <v>8</v>
      </c>
      <c r="D9" s="19" t="s">
        <v>9</v>
      </c>
      <c r="E9" s="10" t="s">
        <v>10</v>
      </c>
      <c r="F9" s="10" t="s">
        <v>11</v>
      </c>
      <c r="G9" s="20" t="s">
        <v>12</v>
      </c>
      <c r="H9" s="17" t="s">
        <v>13</v>
      </c>
      <c r="I9" s="14"/>
      <c r="J9" s="14"/>
      <c r="K9" s="20" t="s">
        <v>14</v>
      </c>
      <c r="L9" s="17" t="s">
        <v>15</v>
      </c>
      <c r="M9" s="14"/>
      <c r="N9" s="10" t="s">
        <v>16</v>
      </c>
      <c r="O9" s="10" t="s">
        <v>3</v>
      </c>
    </row>
    <row r="10" spans="1:15" x14ac:dyDescent="0.25">
      <c r="A10" s="6" t="s">
        <v>3</v>
      </c>
      <c r="B10" s="7" t="s">
        <v>3</v>
      </c>
      <c r="C10" s="12" t="s">
        <v>3</v>
      </c>
      <c r="D10" s="12" t="s">
        <v>3</v>
      </c>
      <c r="E10" s="9" t="s">
        <v>3</v>
      </c>
      <c r="F10" s="9" t="s">
        <v>3</v>
      </c>
      <c r="G10" s="20" t="s">
        <v>17</v>
      </c>
      <c r="H10" s="17" t="s">
        <v>18</v>
      </c>
      <c r="I10" s="14"/>
      <c r="J10" s="14"/>
      <c r="K10" s="20" t="s">
        <v>19</v>
      </c>
      <c r="L10" s="20" t="s">
        <v>20</v>
      </c>
      <c r="M10" s="20" t="s">
        <v>21</v>
      </c>
      <c r="N10" s="9" t="s">
        <v>22</v>
      </c>
      <c r="O10" s="10" t="s">
        <v>23</v>
      </c>
    </row>
    <row r="11" spans="1:15" x14ac:dyDescent="0.25">
      <c r="A11" s="21" t="s">
        <v>3</v>
      </c>
      <c r="B11" s="7" t="s">
        <v>3</v>
      </c>
      <c r="C11" s="12" t="s">
        <v>3</v>
      </c>
      <c r="D11" s="12" t="s">
        <v>3</v>
      </c>
      <c r="E11" s="9" t="s">
        <v>3</v>
      </c>
      <c r="F11" s="10" t="s">
        <v>24</v>
      </c>
      <c r="G11" s="20" t="s">
        <v>25</v>
      </c>
      <c r="H11" s="20" t="s">
        <v>26</v>
      </c>
      <c r="I11" s="20" t="s">
        <v>27</v>
      </c>
      <c r="J11" s="20" t="s">
        <v>28</v>
      </c>
      <c r="K11" s="20" t="s">
        <v>29</v>
      </c>
      <c r="L11" s="20" t="s">
        <v>30</v>
      </c>
      <c r="M11" s="20" t="s">
        <v>31</v>
      </c>
      <c r="N11" s="9" t="s">
        <v>32</v>
      </c>
      <c r="O11" s="10" t="s">
        <v>3</v>
      </c>
    </row>
    <row r="12" spans="1:15" x14ac:dyDescent="0.25">
      <c r="A12" s="21" t="s">
        <v>3</v>
      </c>
      <c r="B12" s="7" t="s">
        <v>3</v>
      </c>
      <c r="C12" s="12" t="s">
        <v>3</v>
      </c>
      <c r="D12" s="8" t="s">
        <v>3</v>
      </c>
      <c r="E12" s="9" t="s">
        <v>3</v>
      </c>
      <c r="F12" s="10" t="s">
        <v>3</v>
      </c>
      <c r="G12" s="20" t="s">
        <v>33</v>
      </c>
      <c r="H12" s="20" t="s">
        <v>34</v>
      </c>
      <c r="I12" s="20" t="s">
        <v>35</v>
      </c>
      <c r="J12" s="20" t="s">
        <v>36</v>
      </c>
      <c r="K12" s="20" t="s">
        <v>37</v>
      </c>
      <c r="L12" s="20" t="s">
        <v>38</v>
      </c>
      <c r="M12" s="20" t="s">
        <v>39</v>
      </c>
      <c r="N12" s="10" t="s">
        <v>40</v>
      </c>
      <c r="O12" s="10" t="s">
        <v>3</v>
      </c>
    </row>
    <row r="13" spans="1:15" x14ac:dyDescent="0.25">
      <c r="A13" s="22" t="s">
        <v>41</v>
      </c>
      <c r="B13" s="14"/>
      <c r="C13" s="14"/>
      <c r="D13" s="14"/>
      <c r="E13" s="23" t="s">
        <v>3</v>
      </c>
      <c r="F13" s="24" t="s">
        <v>3</v>
      </c>
      <c r="G13" s="24" t="s">
        <v>3</v>
      </c>
      <c r="H13" s="24" t="s">
        <v>3</v>
      </c>
      <c r="I13" s="24" t="s">
        <v>3</v>
      </c>
      <c r="J13" s="24" t="s">
        <v>3</v>
      </c>
      <c r="K13" s="24" t="s">
        <v>3</v>
      </c>
      <c r="L13" s="24" t="s">
        <v>3</v>
      </c>
      <c r="M13" s="24" t="s">
        <v>3</v>
      </c>
      <c r="N13" s="24" t="s">
        <v>3</v>
      </c>
      <c r="O13" s="24" t="s">
        <v>3</v>
      </c>
    </row>
    <row r="14" spans="1:15" x14ac:dyDescent="0.25">
      <c r="A14" s="25" t="s">
        <v>42</v>
      </c>
      <c r="B14" s="14"/>
      <c r="C14" s="14"/>
      <c r="D14" s="14"/>
      <c r="E14" s="23" t="s">
        <v>3</v>
      </c>
      <c r="F14" s="24" t="s">
        <v>3</v>
      </c>
      <c r="G14" s="24" t="s">
        <v>3</v>
      </c>
      <c r="H14" s="24" t="s">
        <v>3</v>
      </c>
      <c r="I14" s="24" t="s">
        <v>3</v>
      </c>
      <c r="J14" s="24" t="s">
        <v>3</v>
      </c>
      <c r="K14" s="24" t="s">
        <v>3</v>
      </c>
      <c r="L14" s="24" t="s">
        <v>3</v>
      </c>
      <c r="M14" s="24" t="s">
        <v>3</v>
      </c>
      <c r="N14" s="24" t="s">
        <v>3</v>
      </c>
      <c r="O14" s="24" t="s">
        <v>3</v>
      </c>
    </row>
    <row r="15" spans="1:15" x14ac:dyDescent="0.25">
      <c r="A15" s="26" t="s">
        <v>43</v>
      </c>
      <c r="B15" s="27" t="s">
        <v>44</v>
      </c>
      <c r="C15" s="28" t="s">
        <v>45</v>
      </c>
      <c r="D15" s="28" t="s">
        <v>46</v>
      </c>
      <c r="E15" s="29" t="s">
        <v>3</v>
      </c>
      <c r="F15" s="30">
        <v>31542684.91</v>
      </c>
      <c r="G15" s="31">
        <v>0</v>
      </c>
      <c r="H15" s="31">
        <v>29334696.960000001</v>
      </c>
      <c r="I15" s="31">
        <v>1261707.3999999999</v>
      </c>
      <c r="J15" s="31">
        <v>946280.55</v>
      </c>
      <c r="K15" s="31">
        <v>0</v>
      </c>
      <c r="L15" s="31">
        <v>0</v>
      </c>
      <c r="M15" s="31">
        <v>0</v>
      </c>
      <c r="N15" s="32">
        <f>G15+H15+I15+J15+K15+L15+M15</f>
        <v>31542684.91</v>
      </c>
      <c r="O15" s="32">
        <f>F15-N15</f>
        <v>0</v>
      </c>
    </row>
    <row r="16" spans="1:15" x14ac:dyDescent="0.25">
      <c r="A16" s="14"/>
      <c r="B16" s="27" t="s">
        <v>47</v>
      </c>
      <c r="C16" s="28" t="s">
        <v>48</v>
      </c>
      <c r="D16" s="28" t="s">
        <v>49</v>
      </c>
      <c r="E16" s="33" t="s">
        <v>3</v>
      </c>
      <c r="F16" s="30">
        <v>4180765.16</v>
      </c>
      <c r="G16" s="31">
        <v>0</v>
      </c>
      <c r="H16" s="31">
        <v>3971726.9</v>
      </c>
      <c r="I16" s="31">
        <v>41807.65</v>
      </c>
      <c r="J16" s="31">
        <v>167230.60999999999</v>
      </c>
      <c r="K16" s="31">
        <v>0</v>
      </c>
      <c r="L16" s="31">
        <v>0</v>
      </c>
      <c r="M16" s="31">
        <v>0</v>
      </c>
      <c r="N16" s="32">
        <f>G16+H16+I16+J16+K16+L16+M16</f>
        <v>4180765.1599999997</v>
      </c>
      <c r="O16" s="32">
        <f>F16-N16</f>
        <v>0</v>
      </c>
    </row>
    <row r="17" spans="1:15" x14ac:dyDescent="0.25">
      <c r="A17" s="14"/>
      <c r="B17" s="6" t="s">
        <v>50</v>
      </c>
      <c r="C17" s="19" t="s">
        <v>51</v>
      </c>
      <c r="D17" s="19" t="s">
        <v>52</v>
      </c>
      <c r="E17" s="32" t="str">
        <f>E16</f>
        <v/>
      </c>
      <c r="F17" s="32">
        <f>F15+F16</f>
        <v>35723450.07</v>
      </c>
      <c r="G17" s="32">
        <f>G15+G16</f>
        <v>0</v>
      </c>
      <c r="H17" s="32">
        <f>H15+H16</f>
        <v>33306423.859999999</v>
      </c>
      <c r="I17" s="32">
        <f>I15+I16</f>
        <v>1303515.0499999998</v>
      </c>
      <c r="J17" s="32">
        <f>J15+J16</f>
        <v>1113511.1600000001</v>
      </c>
      <c r="K17" s="32">
        <f>K15+K16</f>
        <v>0</v>
      </c>
      <c r="L17" s="32">
        <f>L15+L16</f>
        <v>0</v>
      </c>
      <c r="M17" s="32">
        <f>M15+M16</f>
        <v>0</v>
      </c>
      <c r="N17" s="32">
        <f>G17+H17+I17+J17+K17+L17+M17</f>
        <v>35723450.069999993</v>
      </c>
      <c r="O17" s="32">
        <f>F17-N17</f>
        <v>0</v>
      </c>
    </row>
    <row r="18" spans="1:15" x14ac:dyDescent="0.25">
      <c r="A18" s="26" t="s">
        <v>53</v>
      </c>
      <c r="B18" s="27" t="s">
        <v>54</v>
      </c>
      <c r="C18" s="28" t="s">
        <v>55</v>
      </c>
      <c r="D18" s="28" t="s">
        <v>56</v>
      </c>
      <c r="E18" s="29" t="s">
        <v>3</v>
      </c>
      <c r="F18" s="30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2">
        <f>G18+H18+I18+J18+K18+L18+M18</f>
        <v>0</v>
      </c>
      <c r="O18" s="32">
        <f>F18-N18</f>
        <v>0</v>
      </c>
    </row>
    <row r="19" spans="1:15" x14ac:dyDescent="0.25">
      <c r="A19" s="14"/>
      <c r="B19" s="27" t="s">
        <v>57</v>
      </c>
      <c r="C19" s="28" t="s">
        <v>58</v>
      </c>
      <c r="D19" s="28" t="s">
        <v>59</v>
      </c>
      <c r="E19" s="33" t="s">
        <v>3</v>
      </c>
      <c r="F19" s="30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2">
        <f>G19+H19+I19+J19+K19+L19+M19</f>
        <v>0</v>
      </c>
      <c r="O19" s="32">
        <f>F19-N19</f>
        <v>0</v>
      </c>
    </row>
    <row r="20" spans="1:15" x14ac:dyDescent="0.25">
      <c r="A20" s="14"/>
      <c r="B20" s="27" t="s">
        <v>60</v>
      </c>
      <c r="C20" s="28" t="s">
        <v>61</v>
      </c>
      <c r="D20" s="28" t="s">
        <v>62</v>
      </c>
      <c r="E20" s="29" t="s">
        <v>3</v>
      </c>
      <c r="F20" s="30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2">
        <f>G20+H20+I20+J20+K20+L20+M20</f>
        <v>0</v>
      </c>
      <c r="O20" s="32">
        <f>F20-N20</f>
        <v>0</v>
      </c>
    </row>
    <row r="21" spans="1:15" x14ac:dyDescent="0.25">
      <c r="A21" s="14"/>
      <c r="B21" s="27" t="s">
        <v>63</v>
      </c>
      <c r="C21" s="28" t="s">
        <v>64</v>
      </c>
      <c r="D21" s="28" t="s">
        <v>65</v>
      </c>
      <c r="E21" s="33" t="s">
        <v>3</v>
      </c>
      <c r="F21" s="30">
        <v>0</v>
      </c>
      <c r="G21" s="34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f>G21+H21+I21+J21+K21+L21+M21</f>
        <v>0</v>
      </c>
      <c r="O21" s="32">
        <f>F21-N21</f>
        <v>0</v>
      </c>
    </row>
    <row r="22" spans="1:15" x14ac:dyDescent="0.25">
      <c r="A22" s="14"/>
      <c r="B22" s="6" t="s">
        <v>50</v>
      </c>
      <c r="C22" s="19" t="s">
        <v>66</v>
      </c>
      <c r="D22" s="19" t="s">
        <v>67</v>
      </c>
      <c r="E22" s="32" t="e">
        <f>E19+E21</f>
        <v>#VALUE!</v>
      </c>
      <c r="F22" s="32">
        <f>F18+F19+F20+F21</f>
        <v>0</v>
      </c>
      <c r="G22" s="32">
        <f>G18+G19+G20+G21</f>
        <v>0</v>
      </c>
      <c r="H22" s="32">
        <f>H18+H19+H20+H21</f>
        <v>0</v>
      </c>
      <c r="I22" s="32">
        <f>I18+I19+I20+I21</f>
        <v>0</v>
      </c>
      <c r="J22" s="32">
        <f>J18+J19+J20+J21</f>
        <v>0</v>
      </c>
      <c r="K22" s="32">
        <f>K18+K19+K20+K21</f>
        <v>0</v>
      </c>
      <c r="L22" s="32">
        <f>L18+L19+L20+L21</f>
        <v>0</v>
      </c>
      <c r="M22" s="32">
        <f>M18+M19+M20+M21</f>
        <v>0</v>
      </c>
      <c r="N22" s="32">
        <f>G22+H22+I22+J22+K22+L22+M22</f>
        <v>0</v>
      </c>
      <c r="O22" s="32">
        <f>F22-N22</f>
        <v>0</v>
      </c>
    </row>
    <row r="23" spans="1:15" x14ac:dyDescent="0.25">
      <c r="A23" s="26" t="s">
        <v>68</v>
      </c>
      <c r="B23" s="27" t="s">
        <v>69</v>
      </c>
      <c r="C23" s="28" t="s">
        <v>70</v>
      </c>
      <c r="D23" s="28" t="s">
        <v>71</v>
      </c>
      <c r="E23" s="29" t="s">
        <v>3</v>
      </c>
      <c r="F23" s="30">
        <v>3035510.2</v>
      </c>
      <c r="G23" s="31">
        <v>3035510.2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f>G23+H23+I23+J23+K23+L23+M23</f>
        <v>3035510.2</v>
      </c>
      <c r="O23" s="32">
        <f>F23-N23</f>
        <v>0</v>
      </c>
    </row>
    <row r="24" spans="1:15" x14ac:dyDescent="0.25">
      <c r="A24" s="14"/>
      <c r="B24" s="27" t="s">
        <v>72</v>
      </c>
      <c r="C24" s="28" t="s">
        <v>73</v>
      </c>
      <c r="D24" s="28" t="s">
        <v>74</v>
      </c>
      <c r="E24" s="33" t="s">
        <v>3</v>
      </c>
      <c r="F24" s="30">
        <v>374821.91</v>
      </c>
      <c r="G24" s="31">
        <v>374821.91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2">
        <f>G24+H24+I24+J24+K24+L24+M24</f>
        <v>374821.91</v>
      </c>
      <c r="O24" s="32">
        <f>F24-N24</f>
        <v>0</v>
      </c>
    </row>
    <row r="25" spans="1:15" x14ac:dyDescent="0.25">
      <c r="A25" s="14"/>
      <c r="B25" s="27" t="s">
        <v>75</v>
      </c>
      <c r="C25" s="28" t="s">
        <v>76</v>
      </c>
      <c r="D25" s="28" t="s">
        <v>77</v>
      </c>
      <c r="E25" s="33" t="s">
        <v>3</v>
      </c>
      <c r="F25" s="30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5">
        <f>G25+H25+I25+J25+K25+L25+M25</f>
        <v>0</v>
      </c>
      <c r="O25" s="35">
        <f>F25-N25</f>
        <v>0</v>
      </c>
    </row>
    <row r="26" spans="1:15" x14ac:dyDescent="0.25">
      <c r="A26" s="14"/>
      <c r="B26" s="6" t="s">
        <v>50</v>
      </c>
      <c r="C26" s="19" t="s">
        <v>78</v>
      </c>
      <c r="D26" s="19" t="s">
        <v>79</v>
      </c>
      <c r="E26" s="32" t="e">
        <f>E24+E25</f>
        <v>#VALUE!</v>
      </c>
      <c r="F26" s="32">
        <f>F23+F24+F25</f>
        <v>3410332.1100000003</v>
      </c>
      <c r="G26" s="32">
        <f>G23+G24+G25</f>
        <v>3410332.1100000003</v>
      </c>
      <c r="H26" s="32">
        <f>H23+H24+H25</f>
        <v>0</v>
      </c>
      <c r="I26" s="32">
        <f>I23+I24+I25</f>
        <v>0</v>
      </c>
      <c r="J26" s="32">
        <f>J23+J24+J25</f>
        <v>0</v>
      </c>
      <c r="K26" s="32">
        <f>K23+K24+K25</f>
        <v>0</v>
      </c>
      <c r="L26" s="32">
        <f>L23+L24+L25</f>
        <v>0</v>
      </c>
      <c r="M26" s="32">
        <f>M23+M24+M25</f>
        <v>0</v>
      </c>
      <c r="N26" s="32">
        <f>G26+H26+I26+J26+K26+L26+M26</f>
        <v>3410332.1100000003</v>
      </c>
      <c r="O26" s="32">
        <f>F26-N26</f>
        <v>0</v>
      </c>
    </row>
    <row r="27" spans="1:15" x14ac:dyDescent="0.25">
      <c r="A27" s="26" t="s">
        <v>80</v>
      </c>
      <c r="B27" s="27" t="s">
        <v>81</v>
      </c>
      <c r="C27" s="28" t="s">
        <v>82</v>
      </c>
      <c r="D27" s="28" t="s">
        <v>83</v>
      </c>
      <c r="E27" s="33" t="s">
        <v>3</v>
      </c>
      <c r="F27" s="30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2">
        <f>G27+H27+I27+J27+K27+L27+M27</f>
        <v>0</v>
      </c>
      <c r="O27" s="32">
        <f>F27-N27</f>
        <v>0</v>
      </c>
    </row>
    <row r="28" spans="1:15" x14ac:dyDescent="0.25">
      <c r="A28" s="14"/>
      <c r="B28" s="27" t="s">
        <v>84</v>
      </c>
      <c r="C28" s="28" t="s">
        <v>85</v>
      </c>
      <c r="D28" s="28" t="s">
        <v>86</v>
      </c>
      <c r="E28" s="33" t="s">
        <v>3</v>
      </c>
      <c r="F28" s="30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2">
        <f>G28+H28+I28+J28+K28+L28+M28</f>
        <v>0</v>
      </c>
      <c r="O28" s="32">
        <f>F28-N28</f>
        <v>0</v>
      </c>
    </row>
    <row r="29" spans="1:15" x14ac:dyDescent="0.25">
      <c r="A29" s="14"/>
      <c r="B29" s="27" t="s">
        <v>87</v>
      </c>
      <c r="C29" s="28" t="s">
        <v>88</v>
      </c>
      <c r="D29" s="28" t="s">
        <v>89</v>
      </c>
      <c r="E29" s="33" t="s">
        <v>3</v>
      </c>
      <c r="F29" s="30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5">
        <f>G29+H29+I29+J29+K29+L29+M29</f>
        <v>0</v>
      </c>
      <c r="O29" s="35">
        <f>F29-N29</f>
        <v>0</v>
      </c>
    </row>
    <row r="30" spans="1:15" x14ac:dyDescent="0.25">
      <c r="A30" s="14"/>
      <c r="B30" s="6" t="s">
        <v>50</v>
      </c>
      <c r="C30" s="19" t="s">
        <v>90</v>
      </c>
      <c r="D30" s="19" t="s">
        <v>91</v>
      </c>
      <c r="E30" s="32" t="e">
        <f>E27+E28+E29</f>
        <v>#VALUE!</v>
      </c>
      <c r="F30" s="32">
        <f>F27+F28+F29</f>
        <v>0</v>
      </c>
      <c r="G30" s="32">
        <f>G27+G28+G29</f>
        <v>0</v>
      </c>
      <c r="H30" s="32">
        <f>H27+H28+H29</f>
        <v>0</v>
      </c>
      <c r="I30" s="32">
        <f>I27+I28+I29</f>
        <v>0</v>
      </c>
      <c r="J30" s="32">
        <f>J27+J28+J29</f>
        <v>0</v>
      </c>
      <c r="K30" s="32">
        <f>K27+K28+K29</f>
        <v>0</v>
      </c>
      <c r="L30" s="32">
        <f>L27+L28+L29</f>
        <v>0</v>
      </c>
      <c r="M30" s="32">
        <f>M27+M28+M29</f>
        <v>0</v>
      </c>
      <c r="N30" s="32">
        <f>G30+H30+I30+J30+K30+L30+M30</f>
        <v>0</v>
      </c>
      <c r="O30" s="32">
        <f>F30-N30</f>
        <v>0</v>
      </c>
    </row>
    <row r="31" spans="1:15" x14ac:dyDescent="0.25">
      <c r="A31" s="26" t="s">
        <v>92</v>
      </c>
      <c r="B31" s="27" t="s">
        <v>93</v>
      </c>
      <c r="C31" s="28" t="s">
        <v>94</v>
      </c>
      <c r="D31" s="28" t="s">
        <v>95</v>
      </c>
      <c r="E31" s="33" t="s">
        <v>3</v>
      </c>
      <c r="F31" s="30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2">
        <f>G31+H31+I31+J31+K31+L31+M31</f>
        <v>0</v>
      </c>
      <c r="O31" s="32">
        <f>F31-N31</f>
        <v>0</v>
      </c>
    </row>
    <row r="32" spans="1:15" x14ac:dyDescent="0.25">
      <c r="A32" s="14"/>
      <c r="B32" s="27" t="s">
        <v>96</v>
      </c>
      <c r="C32" s="28" t="s">
        <v>97</v>
      </c>
      <c r="D32" s="28" t="s">
        <v>98</v>
      </c>
      <c r="E32" s="33" t="s">
        <v>3</v>
      </c>
      <c r="F32" s="30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2">
        <f>G32+H32+I32+J32+K32+L32+M32</f>
        <v>0</v>
      </c>
      <c r="O32" s="32">
        <f>F32-N32</f>
        <v>0</v>
      </c>
    </row>
    <row r="33" spans="1:15" x14ac:dyDescent="0.25">
      <c r="A33" s="14"/>
      <c r="B33" s="27" t="s">
        <v>99</v>
      </c>
      <c r="C33" s="28" t="s">
        <v>100</v>
      </c>
      <c r="D33" s="28" t="s">
        <v>101</v>
      </c>
      <c r="E33" s="33" t="s">
        <v>3</v>
      </c>
      <c r="F33" s="30">
        <v>0</v>
      </c>
      <c r="G33" s="31">
        <v>0</v>
      </c>
      <c r="H33" s="34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2">
        <f>G33+H33+I33+J33+K33+L33+M33</f>
        <v>0</v>
      </c>
      <c r="O33" s="32">
        <f>F33-N33</f>
        <v>0</v>
      </c>
    </row>
    <row r="34" spans="1:15" x14ac:dyDescent="0.25">
      <c r="A34" s="14"/>
      <c r="B34" s="27" t="s">
        <v>102</v>
      </c>
      <c r="C34" s="28" t="s">
        <v>103</v>
      </c>
      <c r="D34" s="28" t="s">
        <v>104</v>
      </c>
      <c r="E34" s="33" t="s">
        <v>3</v>
      </c>
      <c r="F34" s="30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2">
        <f>G34+H34+I34+J34+K34+L34+M34</f>
        <v>0</v>
      </c>
      <c r="O34" s="32">
        <f>F34-N34</f>
        <v>0</v>
      </c>
    </row>
    <row r="35" spans="1:15" x14ac:dyDescent="0.25">
      <c r="A35" s="14"/>
      <c r="B35" s="27" t="s">
        <v>105</v>
      </c>
      <c r="C35" s="28" t="s">
        <v>106</v>
      </c>
      <c r="D35" s="28" t="s">
        <v>107</v>
      </c>
      <c r="E35" s="33" t="s">
        <v>3</v>
      </c>
      <c r="F35" s="30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2">
        <f>G35+H35+I35+J35+K35+L35+M35</f>
        <v>0</v>
      </c>
      <c r="O35" s="32">
        <f>F35-N35</f>
        <v>0</v>
      </c>
    </row>
    <row r="36" spans="1:15" x14ac:dyDescent="0.25">
      <c r="A36" s="14"/>
      <c r="B36" s="6" t="s">
        <v>50</v>
      </c>
      <c r="C36" s="19" t="s">
        <v>108</v>
      </c>
      <c r="D36" s="19" t="s">
        <v>109</v>
      </c>
      <c r="E36" s="32" t="e">
        <f>E31+E32+E33+E34+E35</f>
        <v>#VALUE!</v>
      </c>
      <c r="F36" s="32">
        <f>F31+F32+F33+F34+F35</f>
        <v>0</v>
      </c>
      <c r="G36" s="32">
        <f>G31+G32+G33+G34+G35</f>
        <v>0</v>
      </c>
      <c r="H36" s="32">
        <f>H31+H32+H33+H34+H35</f>
        <v>0</v>
      </c>
      <c r="I36" s="32">
        <f>I31+I32+I33+I34+I35</f>
        <v>0</v>
      </c>
      <c r="J36" s="32">
        <f>J31+J32+J33+J34+J35</f>
        <v>0</v>
      </c>
      <c r="K36" s="32">
        <f>K31+K32+K33+K34+K35</f>
        <v>0</v>
      </c>
      <c r="L36" s="32">
        <f>L31+L32+L33+L34+L35</f>
        <v>0</v>
      </c>
      <c r="M36" s="32">
        <f>M31+M32+M33+M34+M35</f>
        <v>0</v>
      </c>
      <c r="N36" s="32">
        <f>G36+H36+I36+J36+K36+L36+M36</f>
        <v>0</v>
      </c>
      <c r="O36" s="32">
        <f>F36-N36</f>
        <v>0</v>
      </c>
    </row>
    <row r="37" spans="1:15" x14ac:dyDescent="0.25">
      <c r="A37" s="26" t="s">
        <v>110</v>
      </c>
      <c r="B37" s="27" t="s">
        <v>111</v>
      </c>
      <c r="C37" s="28" t="s">
        <v>112</v>
      </c>
      <c r="D37" s="28" t="s">
        <v>113</v>
      </c>
      <c r="E37" s="33" t="s">
        <v>3</v>
      </c>
      <c r="F37" s="30">
        <v>12105107</v>
      </c>
      <c r="G37" s="31">
        <v>12105107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2">
        <f>G37+H37+I37+J37+K37+L37+M37</f>
        <v>12105107</v>
      </c>
      <c r="O37" s="32">
        <f>F37-N37</f>
        <v>0</v>
      </c>
    </row>
    <row r="38" spans="1:15" x14ac:dyDescent="0.25">
      <c r="A38" s="14"/>
      <c r="B38" s="27" t="s">
        <v>114</v>
      </c>
      <c r="C38" s="28" t="s">
        <v>115</v>
      </c>
      <c r="D38" s="28" t="s">
        <v>116</v>
      </c>
      <c r="E38" s="33" t="s">
        <v>3</v>
      </c>
      <c r="F38" s="30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2">
        <f>G38+H38+I38+J38+K38+L38+M38</f>
        <v>0</v>
      </c>
      <c r="O38" s="32">
        <f>F38-N38</f>
        <v>0</v>
      </c>
    </row>
    <row r="39" spans="1:15" x14ac:dyDescent="0.25">
      <c r="A39" s="14"/>
      <c r="B39" s="18" t="s">
        <v>117</v>
      </c>
      <c r="C39" s="19" t="s">
        <v>118</v>
      </c>
      <c r="D39" s="19" t="s">
        <v>119</v>
      </c>
      <c r="E39" s="32" t="e">
        <f>E37+E38</f>
        <v>#VALUE!</v>
      </c>
      <c r="F39" s="32">
        <f>F37+F38</f>
        <v>12105107</v>
      </c>
      <c r="G39" s="32">
        <f>G37+G38</f>
        <v>12105107</v>
      </c>
      <c r="H39" s="32">
        <f>H37+H38</f>
        <v>0</v>
      </c>
      <c r="I39" s="32">
        <f>I37+I38</f>
        <v>0</v>
      </c>
      <c r="J39" s="32">
        <f>J37+J38</f>
        <v>0</v>
      </c>
      <c r="K39" s="32">
        <f>K37+K38</f>
        <v>0</v>
      </c>
      <c r="L39" s="32">
        <f>L37+L38</f>
        <v>0</v>
      </c>
      <c r="M39" s="32">
        <f>M37+M38</f>
        <v>0</v>
      </c>
      <c r="N39" s="32">
        <f>G39+H39+I39+J39+K39+L39+M39</f>
        <v>12105107</v>
      </c>
      <c r="O39" s="32">
        <f>F39-N39</f>
        <v>0</v>
      </c>
    </row>
    <row r="40" spans="1:15" x14ac:dyDescent="0.25">
      <c r="A40" s="26" t="s">
        <v>120</v>
      </c>
      <c r="B40" s="27" t="s">
        <v>121</v>
      </c>
      <c r="C40" s="28" t="s">
        <v>122</v>
      </c>
      <c r="D40" s="28" t="s">
        <v>123</v>
      </c>
      <c r="E40" s="33" t="s">
        <v>3</v>
      </c>
      <c r="F40" s="30">
        <v>3374638.31</v>
      </c>
      <c r="G40" s="31">
        <v>0</v>
      </c>
      <c r="H40" s="31">
        <v>3374638.31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2">
        <f>G40+H40+I40+J40+K40+L40+M40</f>
        <v>3374638.31</v>
      </c>
      <c r="O40" s="32">
        <f>F40-N40</f>
        <v>0</v>
      </c>
    </row>
    <row r="41" spans="1:15" x14ac:dyDescent="0.25">
      <c r="A41" s="14"/>
      <c r="B41" s="27" t="s">
        <v>124</v>
      </c>
      <c r="C41" s="28" t="s">
        <v>125</v>
      </c>
      <c r="D41" s="28" t="s">
        <v>126</v>
      </c>
      <c r="E41" s="33" t="s">
        <v>3</v>
      </c>
      <c r="F41" s="30">
        <v>2871.38</v>
      </c>
      <c r="G41" s="31">
        <v>0</v>
      </c>
      <c r="H41" s="31">
        <v>2871.38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2">
        <f>G41+H41+I41+J41+K41+L41+M41</f>
        <v>2871.38</v>
      </c>
      <c r="O41" s="32">
        <f>F41-N41</f>
        <v>0</v>
      </c>
    </row>
    <row r="42" spans="1:15" x14ac:dyDescent="0.25">
      <c r="A42" s="14"/>
      <c r="B42" s="27" t="s">
        <v>127</v>
      </c>
      <c r="C42" s="28" t="s">
        <v>128</v>
      </c>
      <c r="D42" s="28" t="s">
        <v>129</v>
      </c>
      <c r="E42" s="33" t="s">
        <v>3</v>
      </c>
      <c r="F42" s="30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2">
        <f>G42+H42+I42+J42+K42+L42+M42</f>
        <v>0</v>
      </c>
      <c r="O42" s="32">
        <f>F42-N42</f>
        <v>0</v>
      </c>
    </row>
    <row r="43" spans="1:15" x14ac:dyDescent="0.25">
      <c r="A43" s="14"/>
      <c r="B43" s="27" t="s">
        <v>130</v>
      </c>
      <c r="C43" s="28" t="s">
        <v>131</v>
      </c>
      <c r="D43" s="28" t="s">
        <v>132</v>
      </c>
      <c r="E43" s="33" t="s">
        <v>3</v>
      </c>
      <c r="F43" s="30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2">
        <f>G43+H43+I43+J43+K43+L43+M43</f>
        <v>0</v>
      </c>
      <c r="O43" s="32">
        <f>F43-N43</f>
        <v>0</v>
      </c>
    </row>
    <row r="44" spans="1:15" x14ac:dyDescent="0.25">
      <c r="A44" s="14"/>
      <c r="B44" s="27" t="s">
        <v>133</v>
      </c>
      <c r="C44" s="28" t="s">
        <v>134</v>
      </c>
      <c r="D44" s="28" t="s">
        <v>135</v>
      </c>
      <c r="E44" s="33" t="s">
        <v>3</v>
      </c>
      <c r="F44" s="30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2">
        <f>G44+H44+I44+J44+K44+L44+M44</f>
        <v>0</v>
      </c>
      <c r="O44" s="32">
        <f>F44-N44</f>
        <v>0</v>
      </c>
    </row>
    <row r="45" spans="1:15" x14ac:dyDescent="0.25">
      <c r="A45" s="14"/>
      <c r="B45" s="6" t="s">
        <v>50</v>
      </c>
      <c r="C45" s="19" t="s">
        <v>136</v>
      </c>
      <c r="D45" s="19" t="s">
        <v>137</v>
      </c>
      <c r="E45" s="32" t="e">
        <f>E40+E41+E42+E43+E44</f>
        <v>#VALUE!</v>
      </c>
      <c r="F45" s="32">
        <f>F40+F41+F42+F43+F44</f>
        <v>3377509.69</v>
      </c>
      <c r="G45" s="32">
        <f>G40+G41+G42+G43+G44</f>
        <v>0</v>
      </c>
      <c r="H45" s="32">
        <f>H40+H41+H42+H43+H44</f>
        <v>3377509.69</v>
      </c>
      <c r="I45" s="32">
        <f>I40+I41+I42+I43+I44</f>
        <v>0</v>
      </c>
      <c r="J45" s="32">
        <f>J40+J41+J42+J43+J44</f>
        <v>0</v>
      </c>
      <c r="K45" s="32">
        <f>K40+K41+K42+K43+K44</f>
        <v>0</v>
      </c>
      <c r="L45" s="32">
        <f>L40+L41+L42+L43+L44</f>
        <v>0</v>
      </c>
      <c r="M45" s="32">
        <f>M40+M41+M42+M43+M44</f>
        <v>0</v>
      </c>
      <c r="N45" s="32">
        <f>G45+H45+I45+J45+K45+L45+M45</f>
        <v>3377509.69</v>
      </c>
      <c r="O45" s="32">
        <f>F45-N45</f>
        <v>0</v>
      </c>
    </row>
    <row r="46" spans="1:15" x14ac:dyDescent="0.25">
      <c r="A46" s="7" t="s">
        <v>138</v>
      </c>
      <c r="B46" s="6" t="s">
        <v>50</v>
      </c>
      <c r="C46" s="19" t="s">
        <v>139</v>
      </c>
      <c r="D46" s="19" t="s">
        <v>140</v>
      </c>
      <c r="E46" s="32" t="e">
        <f>E17+E22+E26+E30+E36+E39+E45</f>
        <v>#VALUE!</v>
      </c>
      <c r="F46" s="32">
        <f>F17+F22+F26+F30+F36+F39+F45</f>
        <v>54616398.869999997</v>
      </c>
      <c r="G46" s="32">
        <f>G17+G22+G26+G30+G36+G39+G45</f>
        <v>15515439.109999999</v>
      </c>
      <c r="H46" s="32">
        <f>H17+H22+H26+H30+H36+H39+H45</f>
        <v>36683933.549999997</v>
      </c>
      <c r="I46" s="32">
        <f>I17+I22+I26+I30+I36+I39+I45</f>
        <v>1303515.0499999998</v>
      </c>
      <c r="J46" s="32">
        <f>J17+J22+J26+J30+J36+J39+J45</f>
        <v>1113511.1600000001</v>
      </c>
      <c r="K46" s="32">
        <f>K17+K22+K26+K30+K36+K39+K45</f>
        <v>0</v>
      </c>
      <c r="L46" s="32">
        <f>L17+L22+L26+L30+L36+L39+L45</f>
        <v>0</v>
      </c>
      <c r="M46" s="32">
        <f>M17+M22+M26+M30+M36+M39+M45</f>
        <v>0</v>
      </c>
      <c r="N46" s="32">
        <f>G46+H46+I46+J46+K46+L46+M46</f>
        <v>54616398.86999999</v>
      </c>
      <c r="O46" s="32">
        <f>F46-N46</f>
        <v>0</v>
      </c>
    </row>
    <row r="47" spans="1:15" x14ac:dyDescent="0.25">
      <c r="A47" s="26" t="s">
        <v>141</v>
      </c>
      <c r="B47" s="27" t="s">
        <v>142</v>
      </c>
      <c r="C47" s="28" t="s">
        <v>143</v>
      </c>
      <c r="D47" s="28" t="s">
        <v>144</v>
      </c>
      <c r="E47" s="33" t="s">
        <v>3</v>
      </c>
      <c r="F47" s="30">
        <v>1355551.63</v>
      </c>
      <c r="G47" s="31">
        <v>0</v>
      </c>
      <c r="H47" s="31">
        <v>1355551.63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2">
        <f>G47+H47+I47+J47+K47+L47+M47</f>
        <v>1355551.63</v>
      </c>
      <c r="O47" s="32">
        <f>F47-N47</f>
        <v>0</v>
      </c>
    </row>
    <row r="48" spans="1:15" x14ac:dyDescent="0.25">
      <c r="A48" s="14"/>
      <c r="B48" s="27" t="s">
        <v>145</v>
      </c>
      <c r="C48" s="28" t="s">
        <v>146</v>
      </c>
      <c r="D48" s="28" t="s">
        <v>147</v>
      </c>
      <c r="E48" s="33" t="s">
        <v>3</v>
      </c>
      <c r="F48" s="30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2">
        <f>G48+H48+I48+J48+K48+L48+M48</f>
        <v>0</v>
      </c>
      <c r="O48" s="32">
        <f>F48-N48</f>
        <v>0</v>
      </c>
    </row>
    <row r="49" spans="1:15" x14ac:dyDescent="0.25">
      <c r="A49" s="14"/>
      <c r="B49" s="27" t="s">
        <v>148</v>
      </c>
      <c r="C49" s="28" t="s">
        <v>149</v>
      </c>
      <c r="D49" s="28" t="s">
        <v>150</v>
      </c>
      <c r="E49" s="33" t="s">
        <v>3</v>
      </c>
      <c r="F49" s="30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2">
        <f>G49+H49+I49+J49+K49+L49+M49</f>
        <v>0</v>
      </c>
      <c r="O49" s="32">
        <f>F49-N49</f>
        <v>0</v>
      </c>
    </row>
    <row r="50" spans="1:15" x14ac:dyDescent="0.25">
      <c r="A50" s="14"/>
      <c r="B50" s="6" t="s">
        <v>50</v>
      </c>
      <c r="C50" s="19" t="s">
        <v>151</v>
      </c>
      <c r="D50" s="19" t="s">
        <v>152</v>
      </c>
      <c r="E50" s="32" t="e">
        <f>E47+E48+E49</f>
        <v>#VALUE!</v>
      </c>
      <c r="F50" s="32">
        <f>F47+F48+F49</f>
        <v>1355551.63</v>
      </c>
      <c r="G50" s="32">
        <f>G47+G48+G49</f>
        <v>0</v>
      </c>
      <c r="H50" s="32">
        <f>H47+H48+H49</f>
        <v>1355551.63</v>
      </c>
      <c r="I50" s="32">
        <f>I47+I48+I49</f>
        <v>0</v>
      </c>
      <c r="J50" s="32">
        <f>J47+J48+J49</f>
        <v>0</v>
      </c>
      <c r="K50" s="32">
        <f>K47+K48+K49</f>
        <v>0</v>
      </c>
      <c r="L50" s="32">
        <f>L47+L48+L49</f>
        <v>0</v>
      </c>
      <c r="M50" s="32">
        <f>M47+M48+M49</f>
        <v>0</v>
      </c>
      <c r="N50" s="32">
        <f>G50+H50+I50+J50+K50+L50+M50</f>
        <v>1355551.63</v>
      </c>
      <c r="O50" s="32">
        <f>F50-N50</f>
        <v>0</v>
      </c>
    </row>
    <row r="51" spans="1:15" x14ac:dyDescent="0.25">
      <c r="A51" s="7" t="s">
        <v>153</v>
      </c>
      <c r="B51" s="6" t="s">
        <v>50</v>
      </c>
      <c r="C51" s="19" t="s">
        <v>154</v>
      </c>
      <c r="D51" s="19" t="s">
        <v>155</v>
      </c>
      <c r="E51" s="32" t="e">
        <f>E46+E50</f>
        <v>#VALUE!</v>
      </c>
      <c r="F51" s="32">
        <f>F46+F50</f>
        <v>55971950.5</v>
      </c>
      <c r="G51" s="32">
        <f>G46+G50</f>
        <v>15515439.109999999</v>
      </c>
      <c r="H51" s="32">
        <f>H46+H50</f>
        <v>38039485.18</v>
      </c>
      <c r="I51" s="32">
        <f>I46+I50</f>
        <v>1303515.0499999998</v>
      </c>
      <c r="J51" s="32">
        <f>J46+J50</f>
        <v>1113511.1600000001</v>
      </c>
      <c r="K51" s="32">
        <f>K46+K50</f>
        <v>0</v>
      </c>
      <c r="L51" s="32">
        <f>L46+L50</f>
        <v>0</v>
      </c>
      <c r="M51" s="32">
        <f>M46+M50</f>
        <v>0</v>
      </c>
      <c r="N51" s="32">
        <f>G51+H51+I51+J51+K51+L51+M51</f>
        <v>55971950.5</v>
      </c>
      <c r="O51" s="32">
        <f>F51-N51</f>
        <v>0</v>
      </c>
    </row>
    <row r="52" spans="1:15" x14ac:dyDescent="0.25">
      <c r="A52" s="36" t="s">
        <v>3</v>
      </c>
      <c r="B52" s="36" t="s">
        <v>3</v>
      </c>
      <c r="C52" s="37" t="s">
        <v>3</v>
      </c>
      <c r="D52" s="38" t="s">
        <v>156</v>
      </c>
      <c r="E52" s="23" t="s">
        <v>3</v>
      </c>
      <c r="F52" s="24" t="s">
        <v>3</v>
      </c>
      <c r="G52" s="24" t="s">
        <v>3</v>
      </c>
      <c r="H52" s="24" t="s">
        <v>3</v>
      </c>
      <c r="I52" s="24" t="s">
        <v>3</v>
      </c>
      <c r="J52" s="24" t="s">
        <v>3</v>
      </c>
      <c r="K52" s="24" t="s">
        <v>3</v>
      </c>
      <c r="L52" s="24" t="s">
        <v>3</v>
      </c>
      <c r="M52" s="24" t="s">
        <v>3</v>
      </c>
      <c r="N52" s="39" t="s">
        <v>3</v>
      </c>
      <c r="O52" s="39" t="s">
        <v>3</v>
      </c>
    </row>
    <row r="53" spans="1:15" x14ac:dyDescent="0.25">
      <c r="A53" s="26" t="s">
        <v>157</v>
      </c>
      <c r="B53" s="27" t="s">
        <v>158</v>
      </c>
      <c r="C53" s="28" t="s">
        <v>159</v>
      </c>
      <c r="D53" s="28" t="s">
        <v>160</v>
      </c>
      <c r="E53" s="33" t="s">
        <v>3</v>
      </c>
      <c r="F53" s="30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2">
        <f>G53+H53+I53+J53+K53+L53+M53</f>
        <v>0</v>
      </c>
      <c r="O53" s="32">
        <f>F53-N53</f>
        <v>0</v>
      </c>
    </row>
    <row r="54" spans="1:15" x14ac:dyDescent="0.25">
      <c r="A54" s="14"/>
      <c r="B54" s="27" t="s">
        <v>161</v>
      </c>
      <c r="C54" s="28" t="s">
        <v>162</v>
      </c>
      <c r="D54" s="28" t="s">
        <v>163</v>
      </c>
      <c r="E54" s="33" t="s">
        <v>3</v>
      </c>
      <c r="F54" s="30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2">
        <f>G54+H54+I54+J54+K54+L54+M54</f>
        <v>0</v>
      </c>
      <c r="O54" s="32">
        <f>F54-N54</f>
        <v>0</v>
      </c>
    </row>
    <row r="55" spans="1:15" x14ac:dyDescent="0.25">
      <c r="A55" s="14"/>
      <c r="B55" s="27" t="s">
        <v>164</v>
      </c>
      <c r="C55" s="28" t="s">
        <v>165</v>
      </c>
      <c r="D55" s="28" t="s">
        <v>166</v>
      </c>
      <c r="E55" s="33" t="s">
        <v>3</v>
      </c>
      <c r="F55" s="30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2">
        <f>G55+H55+I55+J55+K55+L55+M55</f>
        <v>0</v>
      </c>
      <c r="O55" s="32">
        <f>F55-N55</f>
        <v>0</v>
      </c>
    </row>
    <row r="56" spans="1:15" x14ac:dyDescent="0.25">
      <c r="A56" s="14"/>
      <c r="B56" s="6" t="s">
        <v>50</v>
      </c>
      <c r="C56" s="19" t="s">
        <v>167</v>
      </c>
      <c r="D56" s="19" t="s">
        <v>168</v>
      </c>
      <c r="E56" s="32" t="e">
        <f>E53+E54+E55</f>
        <v>#VALUE!</v>
      </c>
      <c r="F56" s="32">
        <f>F53+F54+F55</f>
        <v>0</v>
      </c>
      <c r="G56" s="32">
        <f>G53+G54+G55</f>
        <v>0</v>
      </c>
      <c r="H56" s="32">
        <f>H53+H54+H55</f>
        <v>0</v>
      </c>
      <c r="I56" s="32">
        <f>I53+I54+I55</f>
        <v>0</v>
      </c>
      <c r="J56" s="32">
        <f>J53+J54+J55</f>
        <v>0</v>
      </c>
      <c r="K56" s="32">
        <f>K53+K54+K55</f>
        <v>0</v>
      </c>
      <c r="L56" s="32">
        <f>L53+L54+L55</f>
        <v>0</v>
      </c>
      <c r="M56" s="32">
        <f>M53+M54+M55</f>
        <v>0</v>
      </c>
      <c r="N56" s="32">
        <f>G56+H56+I56+J56+K56+L56+M56</f>
        <v>0</v>
      </c>
      <c r="O56" s="32">
        <f>F56-N56</f>
        <v>0</v>
      </c>
    </row>
    <row r="57" spans="1:15" x14ac:dyDescent="0.25">
      <c r="A57" s="26" t="s">
        <v>169</v>
      </c>
      <c r="B57" s="27" t="s">
        <v>170</v>
      </c>
      <c r="C57" s="28" t="s">
        <v>171</v>
      </c>
      <c r="D57" s="28" t="s">
        <v>172</v>
      </c>
      <c r="E57" s="33" t="s">
        <v>3</v>
      </c>
      <c r="F57" s="30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2">
        <f>G57+H57+I57+J57+K57+L57+M57</f>
        <v>0</v>
      </c>
      <c r="O57" s="32">
        <f>F57-N57</f>
        <v>0</v>
      </c>
    </row>
    <row r="58" spans="1:15" x14ac:dyDescent="0.25">
      <c r="A58" s="14"/>
      <c r="B58" s="27" t="s">
        <v>173</v>
      </c>
      <c r="C58" s="28" t="s">
        <v>174</v>
      </c>
      <c r="D58" s="28" t="s">
        <v>175</v>
      </c>
      <c r="E58" s="33" t="s">
        <v>3</v>
      </c>
      <c r="F58" s="30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2">
        <f>G58+H58+I58+J58+K58+L58+M58</f>
        <v>0</v>
      </c>
      <c r="O58" s="32">
        <f>F58-N58</f>
        <v>0</v>
      </c>
    </row>
    <row r="59" spans="1:15" x14ac:dyDescent="0.25">
      <c r="A59" s="14"/>
      <c r="B59" s="27" t="s">
        <v>176</v>
      </c>
      <c r="C59" s="28" t="s">
        <v>177</v>
      </c>
      <c r="D59" s="28" t="s">
        <v>178</v>
      </c>
      <c r="E59" s="33" t="s">
        <v>3</v>
      </c>
      <c r="F59" s="30">
        <v>952.74</v>
      </c>
      <c r="G59" s="31">
        <v>0</v>
      </c>
      <c r="H59" s="31">
        <v>952.74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2">
        <f>G59+H59+I59+J59+K59+L59+M59</f>
        <v>952.74</v>
      </c>
      <c r="O59" s="32">
        <f>F59-N59</f>
        <v>0</v>
      </c>
    </row>
    <row r="60" spans="1:15" x14ac:dyDescent="0.25">
      <c r="A60" s="14"/>
      <c r="B60" s="27" t="s">
        <v>179</v>
      </c>
      <c r="C60" s="28" t="s">
        <v>180</v>
      </c>
      <c r="D60" s="28" t="s">
        <v>181</v>
      </c>
      <c r="E60" s="33" t="s">
        <v>3</v>
      </c>
      <c r="F60" s="30">
        <v>931084.4</v>
      </c>
      <c r="G60" s="31">
        <v>0</v>
      </c>
      <c r="H60" s="31">
        <v>931084.4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2">
        <f>G60+H60+I60+J60+K60+L60+M60</f>
        <v>931084.4</v>
      </c>
      <c r="O60" s="32">
        <f>F60-N60</f>
        <v>0</v>
      </c>
    </row>
    <row r="61" spans="1:15" x14ac:dyDescent="0.25">
      <c r="A61" s="14"/>
      <c r="B61" s="27" t="s">
        <v>182</v>
      </c>
      <c r="C61" s="28" t="s">
        <v>183</v>
      </c>
      <c r="D61" s="28" t="s">
        <v>184</v>
      </c>
      <c r="E61" s="33" t="s">
        <v>3</v>
      </c>
      <c r="F61" s="30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2">
        <f>G61+H61+I61+J61+K61+L61+M61</f>
        <v>0</v>
      </c>
      <c r="O61" s="32">
        <f>F61-N61</f>
        <v>0</v>
      </c>
    </row>
    <row r="62" spans="1:15" x14ac:dyDescent="0.25">
      <c r="A62" s="14"/>
      <c r="B62" s="6" t="s">
        <v>50</v>
      </c>
      <c r="C62" s="19" t="s">
        <v>185</v>
      </c>
      <c r="D62" s="19" t="s">
        <v>186</v>
      </c>
      <c r="E62" s="32" t="e">
        <f>E57+E58+E59+E60+E61</f>
        <v>#VALUE!</v>
      </c>
      <c r="F62" s="32">
        <f>F57+F58+F59+F60+F61</f>
        <v>932037.14</v>
      </c>
      <c r="G62" s="32">
        <f>G57+G58+G59+G60+G61</f>
        <v>0</v>
      </c>
      <c r="H62" s="32">
        <f>H57+H58+H59+H60+H61</f>
        <v>932037.14</v>
      </c>
      <c r="I62" s="32">
        <f>I57+I58+I59+I60+I61</f>
        <v>0</v>
      </c>
      <c r="J62" s="32">
        <f>J57+J58+J59+J60+J61</f>
        <v>0</v>
      </c>
      <c r="K62" s="32">
        <f>K57+K58+K59+K60+K61</f>
        <v>0</v>
      </c>
      <c r="L62" s="32">
        <f>L57+L58+L59+L60+L61</f>
        <v>0</v>
      </c>
      <c r="M62" s="32">
        <f>M57+M58+M59+M60+M61</f>
        <v>0</v>
      </c>
      <c r="N62" s="32">
        <f>G62+H62+I62+J62+K62+L62+M62</f>
        <v>932037.14</v>
      </c>
      <c r="O62" s="32">
        <f>F62-N62</f>
        <v>0</v>
      </c>
    </row>
    <row r="63" spans="1:15" x14ac:dyDescent="0.25">
      <c r="A63" s="26" t="s">
        <v>187</v>
      </c>
      <c r="B63" s="27" t="s">
        <v>188</v>
      </c>
      <c r="C63" s="28" t="s">
        <v>189</v>
      </c>
      <c r="D63" s="28" t="s">
        <v>190</v>
      </c>
      <c r="E63" s="33" t="s">
        <v>3</v>
      </c>
      <c r="F63" s="30">
        <v>2286395.88</v>
      </c>
      <c r="G63" s="31">
        <v>0</v>
      </c>
      <c r="H63" s="31">
        <v>2286395.88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2">
        <f>G63+H63+I63+J63+K63+L63+M63</f>
        <v>2286395.88</v>
      </c>
      <c r="O63" s="32">
        <f>F63-N63</f>
        <v>0</v>
      </c>
    </row>
    <row r="64" spans="1:15" x14ac:dyDescent="0.25">
      <c r="A64" s="14"/>
      <c r="B64" s="6" t="s">
        <v>50</v>
      </c>
      <c r="C64" s="19" t="s">
        <v>191</v>
      </c>
      <c r="D64" s="19" t="s">
        <v>192</v>
      </c>
      <c r="E64" s="32" t="str">
        <f>E63</f>
        <v/>
      </c>
      <c r="F64" s="32">
        <f>F63</f>
        <v>2286395.88</v>
      </c>
      <c r="G64" s="32">
        <f>G63</f>
        <v>0</v>
      </c>
      <c r="H64" s="32">
        <f>H63</f>
        <v>2286395.88</v>
      </c>
      <c r="I64" s="32">
        <f>I63</f>
        <v>0</v>
      </c>
      <c r="J64" s="32">
        <f>J63</f>
        <v>0</v>
      </c>
      <c r="K64" s="32">
        <f>K63</f>
        <v>0</v>
      </c>
      <c r="L64" s="32">
        <f>L63</f>
        <v>0</v>
      </c>
      <c r="M64" s="32">
        <f>M63</f>
        <v>0</v>
      </c>
      <c r="N64" s="32">
        <f>G64+H64+I64+J64+K64+L64+M64</f>
        <v>2286395.88</v>
      </c>
      <c r="O64" s="32">
        <f>F64-N64</f>
        <v>0</v>
      </c>
    </row>
    <row r="65" spans="1:15" x14ac:dyDescent="0.25">
      <c r="A65" s="26" t="s">
        <v>193</v>
      </c>
      <c r="B65" s="27" t="s">
        <v>194</v>
      </c>
      <c r="C65" s="28" t="s">
        <v>195</v>
      </c>
      <c r="D65" s="28" t="s">
        <v>196</v>
      </c>
      <c r="E65" s="33" t="s">
        <v>3</v>
      </c>
      <c r="F65" s="30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2">
        <f>G65+H65+I65+J65+K65+L65+M65</f>
        <v>0</v>
      </c>
      <c r="O65" s="32">
        <f>F65-N65</f>
        <v>0</v>
      </c>
    </row>
    <row r="66" spans="1:15" x14ac:dyDescent="0.25">
      <c r="A66" s="14"/>
      <c r="B66" s="6" t="s">
        <v>50</v>
      </c>
      <c r="C66" s="19" t="s">
        <v>197</v>
      </c>
      <c r="D66" s="19" t="s">
        <v>198</v>
      </c>
      <c r="E66" s="32" t="str">
        <f>E65</f>
        <v/>
      </c>
      <c r="F66" s="32">
        <f>F65</f>
        <v>0</v>
      </c>
      <c r="G66" s="32">
        <f>G65</f>
        <v>0</v>
      </c>
      <c r="H66" s="32">
        <f>H65</f>
        <v>0</v>
      </c>
      <c r="I66" s="32">
        <f>I65</f>
        <v>0</v>
      </c>
      <c r="J66" s="32">
        <f>J65</f>
        <v>0</v>
      </c>
      <c r="K66" s="32">
        <f>K65</f>
        <v>0</v>
      </c>
      <c r="L66" s="32">
        <f>L65</f>
        <v>0</v>
      </c>
      <c r="M66" s="32">
        <f>M65</f>
        <v>0</v>
      </c>
      <c r="N66" s="32">
        <f>G66+H66+I66+J66+K66+L66+M66</f>
        <v>0</v>
      </c>
      <c r="O66" s="32">
        <f>F66-N66</f>
        <v>0</v>
      </c>
    </row>
    <row r="67" spans="1:15" x14ac:dyDescent="0.25">
      <c r="A67" s="26" t="s">
        <v>199</v>
      </c>
      <c r="B67" s="27" t="s">
        <v>200</v>
      </c>
      <c r="C67" s="28" t="s">
        <v>201</v>
      </c>
      <c r="D67" s="28" t="s">
        <v>202</v>
      </c>
      <c r="E67" s="33" t="s">
        <v>3</v>
      </c>
      <c r="F67" s="30">
        <v>2279.14</v>
      </c>
      <c r="G67" s="31">
        <v>0</v>
      </c>
      <c r="H67" s="31">
        <v>2279.14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2">
        <f>G67+H67+I67+J67+K67+L67+M67</f>
        <v>2279.14</v>
      </c>
      <c r="O67" s="32">
        <f>F67-N67</f>
        <v>0</v>
      </c>
    </row>
    <row r="68" spans="1:15" x14ac:dyDescent="0.25">
      <c r="A68" s="14"/>
      <c r="B68" s="6" t="s">
        <v>50</v>
      </c>
      <c r="C68" s="19" t="s">
        <v>203</v>
      </c>
      <c r="D68" s="19" t="s">
        <v>204</v>
      </c>
      <c r="E68" s="32" t="str">
        <f>E67</f>
        <v/>
      </c>
      <c r="F68" s="32">
        <f>F67</f>
        <v>2279.14</v>
      </c>
      <c r="G68" s="32">
        <f>G67</f>
        <v>0</v>
      </c>
      <c r="H68" s="32">
        <f>H67</f>
        <v>2279.14</v>
      </c>
      <c r="I68" s="32">
        <f>I67</f>
        <v>0</v>
      </c>
      <c r="J68" s="32">
        <f>J67</f>
        <v>0</v>
      </c>
      <c r="K68" s="32">
        <f>K67</f>
        <v>0</v>
      </c>
      <c r="L68" s="32">
        <f>L67</f>
        <v>0</v>
      </c>
      <c r="M68" s="32">
        <f>M67</f>
        <v>0</v>
      </c>
      <c r="N68" s="32">
        <f>G68+H68+I68+J68+K68+L68+M68</f>
        <v>2279.14</v>
      </c>
      <c r="O68" s="32">
        <f>F68-N68</f>
        <v>0</v>
      </c>
    </row>
    <row r="69" spans="1:15" x14ac:dyDescent="0.25">
      <c r="A69" s="7" t="s">
        <v>205</v>
      </c>
      <c r="B69" s="6" t="s">
        <v>50</v>
      </c>
      <c r="C69" s="19" t="s">
        <v>206</v>
      </c>
      <c r="D69" s="19" t="s">
        <v>207</v>
      </c>
      <c r="E69" s="32" t="e">
        <f>E56+E62+E64+E66+E68</f>
        <v>#VALUE!</v>
      </c>
      <c r="F69" s="32">
        <f>F56+F62+F64+F66+F68</f>
        <v>3220712.16</v>
      </c>
      <c r="G69" s="32">
        <f>G56+G62+G64+G66+G68</f>
        <v>0</v>
      </c>
      <c r="H69" s="32">
        <f>H56+H62+H64+H66+H68</f>
        <v>3220712.16</v>
      </c>
      <c r="I69" s="32">
        <f>I56+I62+I64+I66+I68</f>
        <v>0</v>
      </c>
      <c r="J69" s="32">
        <f>J56+J62+J64+J66+J68</f>
        <v>0</v>
      </c>
      <c r="K69" s="32">
        <f>K56+K62+K64+K66+K68</f>
        <v>0</v>
      </c>
      <c r="L69" s="32">
        <f>L56+L62+L64+L66+L68</f>
        <v>0</v>
      </c>
      <c r="M69" s="32">
        <f>M56+M62+M64+M66+M68</f>
        <v>0</v>
      </c>
      <c r="N69" s="32">
        <f>G69+H69+I69+J69+K69+L69+M69</f>
        <v>3220712.16</v>
      </c>
      <c r="O69" s="32">
        <f>F69-N69</f>
        <v>0</v>
      </c>
    </row>
    <row r="70" spans="1:15" x14ac:dyDescent="0.25">
      <c r="A70" s="26" t="s">
        <v>208</v>
      </c>
      <c r="B70" s="27" t="s">
        <v>209</v>
      </c>
      <c r="C70" s="28" t="s">
        <v>210</v>
      </c>
      <c r="D70" s="28" t="s">
        <v>211</v>
      </c>
      <c r="E70" s="29" t="s">
        <v>3</v>
      </c>
      <c r="F70" s="30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2">
        <f>G70+H70+I70+J70+K70+L70+M70</f>
        <v>0</v>
      </c>
      <c r="O70" s="32">
        <f>F70-N70</f>
        <v>0</v>
      </c>
    </row>
    <row r="71" spans="1:15" x14ac:dyDescent="0.25">
      <c r="A71" s="14"/>
      <c r="B71" s="27" t="s">
        <v>212</v>
      </c>
      <c r="C71" s="28" t="s">
        <v>213</v>
      </c>
      <c r="D71" s="28" t="s">
        <v>214</v>
      </c>
      <c r="E71" s="29" t="s">
        <v>3</v>
      </c>
      <c r="F71" s="30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2">
        <f>G71+H71+I71+J71+K71+L71+M71</f>
        <v>0</v>
      </c>
      <c r="O71" s="32">
        <f>F71-N71</f>
        <v>0</v>
      </c>
    </row>
    <row r="72" spans="1:15" x14ac:dyDescent="0.25">
      <c r="A72" s="14"/>
      <c r="B72" s="27" t="s">
        <v>215</v>
      </c>
      <c r="C72" s="40" t="s">
        <v>215</v>
      </c>
      <c r="D72" s="28" t="s">
        <v>216</v>
      </c>
      <c r="E72" s="33" t="s">
        <v>3</v>
      </c>
      <c r="F72" s="30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2">
        <f>G72+H72+I72+J72+K72+L72+M72</f>
        <v>0</v>
      </c>
      <c r="O72" s="32">
        <f>F72-N72</f>
        <v>0</v>
      </c>
    </row>
    <row r="73" spans="1:15" x14ac:dyDescent="0.25">
      <c r="A73" s="14"/>
      <c r="B73" s="27" t="s">
        <v>217</v>
      </c>
      <c r="C73" s="40" t="s">
        <v>217</v>
      </c>
      <c r="D73" s="28" t="s">
        <v>218</v>
      </c>
      <c r="E73" s="33" t="s">
        <v>3</v>
      </c>
      <c r="F73" s="30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2">
        <f>G73+H73+I73+J73+K73+L73+M73</f>
        <v>0</v>
      </c>
      <c r="O73" s="32">
        <f>F73-N73</f>
        <v>0</v>
      </c>
    </row>
    <row r="74" spans="1:15" x14ac:dyDescent="0.25">
      <c r="A74" s="14"/>
      <c r="B74" s="6" t="s">
        <v>50</v>
      </c>
      <c r="C74" s="19" t="s">
        <v>219</v>
      </c>
      <c r="D74" s="19" t="s">
        <v>220</v>
      </c>
      <c r="E74" s="10" t="e">
        <f>E70+E71+E72+E73</f>
        <v>#VALUE!</v>
      </c>
      <c r="F74" s="32">
        <f>F70+F71+F72+F73</f>
        <v>0</v>
      </c>
      <c r="G74" s="32">
        <f>G70+G71+G72+G73</f>
        <v>0</v>
      </c>
      <c r="H74" s="32">
        <f>H70+H71+H72+H73</f>
        <v>0</v>
      </c>
      <c r="I74" s="32">
        <f>I70+I71+I72+I73</f>
        <v>0</v>
      </c>
      <c r="J74" s="32">
        <f>J70+J71+J72+J73</f>
        <v>0</v>
      </c>
      <c r="K74" s="32">
        <f>K70+K71+K72+K73</f>
        <v>0</v>
      </c>
      <c r="L74" s="32">
        <f>L70+L71+L72+L73</f>
        <v>0</v>
      </c>
      <c r="M74" s="32">
        <f>M70+M71+M72+M73</f>
        <v>0</v>
      </c>
      <c r="N74" s="32">
        <f>G74+H74+I74+J74+K74+L74+M74</f>
        <v>0</v>
      </c>
      <c r="O74" s="32">
        <f>F74-N74</f>
        <v>0</v>
      </c>
    </row>
    <row r="75" spans="1:15" x14ac:dyDescent="0.25">
      <c r="A75" s="7" t="s">
        <v>221</v>
      </c>
      <c r="B75" s="6" t="s">
        <v>50</v>
      </c>
      <c r="C75" s="19" t="s">
        <v>222</v>
      </c>
      <c r="D75" s="19" t="s">
        <v>223</v>
      </c>
      <c r="E75" s="10" t="e">
        <f>E51+E69+E74</f>
        <v>#VALUE!</v>
      </c>
      <c r="F75" s="32">
        <f>F51+F69+F74</f>
        <v>59192662.659999996</v>
      </c>
      <c r="G75" s="32">
        <f>G51+G69+G74</f>
        <v>15515439.109999999</v>
      </c>
      <c r="H75" s="32">
        <f>H51+H69+H74</f>
        <v>41260197.340000004</v>
      </c>
      <c r="I75" s="32">
        <f>I51+I69+I74</f>
        <v>1303515.0499999998</v>
      </c>
      <c r="J75" s="32">
        <f>J51+J69+J74</f>
        <v>1113511.1600000001</v>
      </c>
      <c r="K75" s="32">
        <f>K51+K69+K74</f>
        <v>0</v>
      </c>
      <c r="L75" s="32">
        <f>L51+L69+L74</f>
        <v>0</v>
      </c>
      <c r="M75" s="32">
        <f>M51+M69+M74</f>
        <v>0</v>
      </c>
      <c r="N75" s="32">
        <f>G75+H75+I75+J75+K75+L75+M75</f>
        <v>59192662.659999996</v>
      </c>
      <c r="O75" s="32">
        <f>F75-N75</f>
        <v>0</v>
      </c>
    </row>
    <row r="76" spans="1:15" x14ac:dyDescent="0.25">
      <c r="A76" s="41" t="s">
        <v>3</v>
      </c>
      <c r="B76" s="41" t="s">
        <v>3</v>
      </c>
      <c r="C76" s="42" t="s">
        <v>3</v>
      </c>
      <c r="D76" s="43" t="s">
        <v>224</v>
      </c>
      <c r="E76" s="24" t="s">
        <v>3</v>
      </c>
      <c r="F76" s="24" t="s">
        <v>3</v>
      </c>
      <c r="G76" s="24" t="s">
        <v>3</v>
      </c>
      <c r="H76" s="24" t="s">
        <v>3</v>
      </c>
      <c r="I76" s="24" t="s">
        <v>3</v>
      </c>
      <c r="J76" s="24" t="s">
        <v>3</v>
      </c>
      <c r="K76" s="24" t="s">
        <v>3</v>
      </c>
      <c r="L76" s="24" t="s">
        <v>3</v>
      </c>
      <c r="M76" s="24" t="s">
        <v>3</v>
      </c>
      <c r="N76" s="39" t="s">
        <v>3</v>
      </c>
      <c r="O76" s="44" t="s">
        <v>3</v>
      </c>
    </row>
    <row r="77" spans="1:15" x14ac:dyDescent="0.25">
      <c r="A77" s="26" t="s">
        <v>225</v>
      </c>
      <c r="B77" s="27" t="s">
        <v>226</v>
      </c>
      <c r="C77" s="28" t="s">
        <v>227</v>
      </c>
      <c r="D77" s="28" t="s">
        <v>228</v>
      </c>
      <c r="E77" s="33" t="s">
        <v>3</v>
      </c>
      <c r="F77" s="33">
        <v>16908370.960000001</v>
      </c>
      <c r="G77" s="45">
        <v>734356.47999999998</v>
      </c>
      <c r="H77" s="45">
        <v>16065866.210000001</v>
      </c>
      <c r="I77" s="45">
        <v>91382.399999999994</v>
      </c>
      <c r="J77" s="45">
        <v>16765.87</v>
      </c>
      <c r="K77" s="45">
        <v>0</v>
      </c>
      <c r="L77" s="45">
        <v>0</v>
      </c>
      <c r="M77" s="45">
        <v>0</v>
      </c>
      <c r="N77" s="10">
        <f>G77+H77+I77+J77+K77+L77+M77</f>
        <v>16908370.960000001</v>
      </c>
      <c r="O77" s="10">
        <f>F77-N77</f>
        <v>0</v>
      </c>
    </row>
    <row r="78" spans="1:15" x14ac:dyDescent="0.25">
      <c r="A78" s="14"/>
      <c r="B78" s="27" t="s">
        <v>229</v>
      </c>
      <c r="C78" s="28" t="s">
        <v>230</v>
      </c>
      <c r="D78" s="28" t="s">
        <v>231</v>
      </c>
      <c r="E78" s="33" t="s">
        <v>3</v>
      </c>
      <c r="F78" s="33">
        <v>590886.05000000005</v>
      </c>
      <c r="G78" s="45">
        <v>25663.09</v>
      </c>
      <c r="H78" s="45">
        <v>561443.56999999995</v>
      </c>
      <c r="I78" s="45">
        <v>3193.48</v>
      </c>
      <c r="J78" s="45">
        <v>585.91</v>
      </c>
      <c r="K78" s="45">
        <v>0</v>
      </c>
      <c r="L78" s="45">
        <v>0</v>
      </c>
      <c r="M78" s="45">
        <v>0</v>
      </c>
      <c r="N78" s="10">
        <f>G78+H78+I78+J78+K78+L78+M78</f>
        <v>590886.04999999993</v>
      </c>
      <c r="O78" s="10">
        <f>F78-N78</f>
        <v>0</v>
      </c>
    </row>
    <row r="79" spans="1:15" x14ac:dyDescent="0.25">
      <c r="A79" s="14"/>
      <c r="B79" s="27" t="s">
        <v>232</v>
      </c>
      <c r="C79" s="28" t="s">
        <v>233</v>
      </c>
      <c r="D79" s="28" t="s">
        <v>234</v>
      </c>
      <c r="E79" s="33" t="s">
        <v>3</v>
      </c>
      <c r="F79" s="33">
        <v>13238012.25</v>
      </c>
      <c r="G79" s="45">
        <v>574947.17000000004</v>
      </c>
      <c r="H79" s="45">
        <v>12578392.93</v>
      </c>
      <c r="I79" s="45">
        <v>71545.710000000006</v>
      </c>
      <c r="J79" s="45">
        <v>13126.44</v>
      </c>
      <c r="K79" s="45">
        <v>0</v>
      </c>
      <c r="L79" s="45">
        <v>0</v>
      </c>
      <c r="M79" s="45">
        <v>0</v>
      </c>
      <c r="N79" s="10">
        <f>G79+H79+I79+J79+K79+L79+M79</f>
        <v>13238012.25</v>
      </c>
      <c r="O79" s="10">
        <f>F79-N79</f>
        <v>0</v>
      </c>
    </row>
    <row r="80" spans="1:15" x14ac:dyDescent="0.25">
      <c r="A80" s="14"/>
      <c r="B80" s="27" t="s">
        <v>235</v>
      </c>
      <c r="C80" s="28" t="s">
        <v>236</v>
      </c>
      <c r="D80" s="28" t="s">
        <v>237</v>
      </c>
      <c r="E80" s="33" t="s">
        <v>3</v>
      </c>
      <c r="F80" s="33">
        <v>25050.55</v>
      </c>
      <c r="G80" s="45">
        <v>1087.98</v>
      </c>
      <c r="H80" s="45">
        <v>23802.35</v>
      </c>
      <c r="I80" s="45">
        <v>135.38</v>
      </c>
      <c r="J80" s="45">
        <v>24.84</v>
      </c>
      <c r="K80" s="45">
        <v>0</v>
      </c>
      <c r="L80" s="45">
        <v>0</v>
      </c>
      <c r="M80" s="45">
        <v>0</v>
      </c>
      <c r="N80" s="10">
        <f>G80+H80+I80+J80+K80+L80+M80</f>
        <v>25050.55</v>
      </c>
      <c r="O80" s="10">
        <f>F80-N80</f>
        <v>0</v>
      </c>
    </row>
    <row r="81" spans="1:15" x14ac:dyDescent="0.25">
      <c r="A81" s="14"/>
      <c r="B81" s="27" t="s">
        <v>238</v>
      </c>
      <c r="C81" s="28" t="s">
        <v>239</v>
      </c>
      <c r="D81" s="28" t="s">
        <v>240</v>
      </c>
      <c r="E81" s="33" t="s">
        <v>3</v>
      </c>
      <c r="F81" s="33">
        <v>5872.04</v>
      </c>
      <c r="G81" s="45">
        <v>255.03</v>
      </c>
      <c r="H81" s="45">
        <v>5579.45</v>
      </c>
      <c r="I81" s="45">
        <v>31.74</v>
      </c>
      <c r="J81" s="45">
        <v>5.82</v>
      </c>
      <c r="K81" s="45">
        <v>0</v>
      </c>
      <c r="L81" s="45">
        <v>0</v>
      </c>
      <c r="M81" s="45">
        <v>0</v>
      </c>
      <c r="N81" s="10">
        <f>G81+H81+I81+J81+K81+L81+M81</f>
        <v>5872.0399999999991</v>
      </c>
      <c r="O81" s="10">
        <f>F81-N81</f>
        <v>0</v>
      </c>
    </row>
    <row r="82" spans="1:15" x14ac:dyDescent="0.25">
      <c r="A82" s="14"/>
      <c r="B82" s="27" t="s">
        <v>241</v>
      </c>
      <c r="C82" s="28" t="s">
        <v>242</v>
      </c>
      <c r="D82" s="28" t="s">
        <v>243</v>
      </c>
      <c r="E82" s="33" t="s">
        <v>3</v>
      </c>
      <c r="F82" s="33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10">
        <f>G82+H82+I82+J82+K82+L82+M82</f>
        <v>0</v>
      </c>
      <c r="O82" s="10">
        <f>F82-N82</f>
        <v>0</v>
      </c>
    </row>
    <row r="83" spans="1:15" x14ac:dyDescent="0.25">
      <c r="A83" s="14"/>
      <c r="B83" s="27" t="s">
        <v>244</v>
      </c>
      <c r="C83" s="28" t="s">
        <v>245</v>
      </c>
      <c r="D83" s="28" t="s">
        <v>246</v>
      </c>
      <c r="E83" s="33" t="s">
        <v>3</v>
      </c>
      <c r="F83" s="33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10">
        <f>G83+H83+I83+J83+K83+L83+M83</f>
        <v>0</v>
      </c>
      <c r="O83" s="10">
        <f>F83-N83</f>
        <v>0</v>
      </c>
    </row>
    <row r="84" spans="1:15" x14ac:dyDescent="0.25">
      <c r="A84" s="14"/>
      <c r="B84" s="27" t="s">
        <v>247</v>
      </c>
      <c r="C84" s="28" t="s">
        <v>248</v>
      </c>
      <c r="D84" s="28" t="s">
        <v>249</v>
      </c>
      <c r="E84" s="33" t="s">
        <v>3</v>
      </c>
      <c r="F84" s="33">
        <v>248085.68</v>
      </c>
      <c r="G84" s="45">
        <v>10774.74</v>
      </c>
      <c r="H84" s="45">
        <v>235724.14</v>
      </c>
      <c r="I84" s="45">
        <v>1340.8</v>
      </c>
      <c r="J84" s="45">
        <v>246</v>
      </c>
      <c r="K84" s="45">
        <v>0</v>
      </c>
      <c r="L84" s="45">
        <v>0</v>
      </c>
      <c r="M84" s="45">
        <v>0</v>
      </c>
      <c r="N84" s="10">
        <f>G84+H84+I84+J84+K84+L84+M84</f>
        <v>248085.68</v>
      </c>
      <c r="O84" s="10">
        <f>F84-N84</f>
        <v>0</v>
      </c>
    </row>
    <row r="85" spans="1:15" ht="43.5" x14ac:dyDescent="0.25">
      <c r="A85" s="14"/>
      <c r="B85" s="21" t="s">
        <v>50</v>
      </c>
      <c r="C85" s="19" t="s">
        <v>250</v>
      </c>
      <c r="D85" s="46" t="s">
        <v>251</v>
      </c>
      <c r="E85" s="10" t="e">
        <f>E77+E78+E79+E80+E81+E82+E83+E84</f>
        <v>#VALUE!</v>
      </c>
      <c r="F85" s="10">
        <f>F77+F78+F79+F80+F81+F82+F83+F84</f>
        <v>31016277.530000001</v>
      </c>
      <c r="G85" s="10">
        <f>G77+G78+G79+G80+G81+G82+G83+G84</f>
        <v>1347084.49</v>
      </c>
      <c r="H85" s="10">
        <f>H77+H78+H79+H80+H81+H82+H83+H84</f>
        <v>29470808.650000002</v>
      </c>
      <c r="I85" s="10">
        <f>I77+I78+I79+I80+I81+I82+I83+I84</f>
        <v>167629.50999999998</v>
      </c>
      <c r="J85" s="10">
        <f>J77+J78+J79+J80+J81+J82+J83+J84</f>
        <v>30754.880000000001</v>
      </c>
      <c r="K85" s="10">
        <f>K77+K78+K79+K80+K81+K82+K83+K84</f>
        <v>0</v>
      </c>
      <c r="L85" s="10">
        <f>L77+L78+L79+L80+L81+L82+L83+L84</f>
        <v>0</v>
      </c>
      <c r="M85" s="10">
        <f>M77+M78+M79+M80+M81+M82+M83+M84</f>
        <v>0</v>
      </c>
      <c r="N85" s="10">
        <f>G85+H85+I85+J85+K85+L85+M85</f>
        <v>31016277.530000001</v>
      </c>
      <c r="O85" s="10">
        <f>F85-N85</f>
        <v>0</v>
      </c>
    </row>
    <row r="86" spans="1:15" ht="22.5" x14ac:dyDescent="0.25">
      <c r="A86" s="26" t="s">
        <v>252</v>
      </c>
      <c r="B86" s="27" t="s">
        <v>253</v>
      </c>
      <c r="C86" s="28" t="s">
        <v>254</v>
      </c>
      <c r="D86" s="47" t="s">
        <v>255</v>
      </c>
      <c r="E86" s="33" t="s">
        <v>3</v>
      </c>
      <c r="F86" s="33">
        <v>59924.62</v>
      </c>
      <c r="G86" s="45">
        <v>7283.46</v>
      </c>
      <c r="H86" s="45">
        <v>51216.73</v>
      </c>
      <c r="I86" s="45">
        <v>1130.55</v>
      </c>
      <c r="J86" s="45">
        <v>293.88</v>
      </c>
      <c r="K86" s="45">
        <v>0</v>
      </c>
      <c r="L86" s="45">
        <v>0</v>
      </c>
      <c r="M86" s="45">
        <v>0</v>
      </c>
      <c r="N86" s="10">
        <f>G86+H86+I86+J86+K86+L86+M86</f>
        <v>59924.62</v>
      </c>
      <c r="O86" s="10">
        <f>F86-N86</f>
        <v>0</v>
      </c>
    </row>
    <row r="87" spans="1:15" ht="43.5" x14ac:dyDescent="0.25">
      <c r="A87" s="14"/>
      <c r="B87" s="27" t="s">
        <v>256</v>
      </c>
      <c r="C87" s="28" t="s">
        <v>257</v>
      </c>
      <c r="D87" s="47" t="s">
        <v>258</v>
      </c>
      <c r="E87" s="33" t="s">
        <v>3</v>
      </c>
      <c r="F87" s="33">
        <v>77194.19</v>
      </c>
      <c r="G87" s="45">
        <v>9382.4699999999993</v>
      </c>
      <c r="H87" s="45">
        <v>65976.789999999994</v>
      </c>
      <c r="I87" s="45">
        <v>1456.36</v>
      </c>
      <c r="J87" s="45">
        <v>378.57</v>
      </c>
      <c r="K87" s="45">
        <v>0</v>
      </c>
      <c r="L87" s="45">
        <v>0</v>
      </c>
      <c r="M87" s="45">
        <v>0</v>
      </c>
      <c r="N87" s="10">
        <f>G87+H87+I87+J87+K87+L87+M87</f>
        <v>77194.19</v>
      </c>
      <c r="O87" s="10">
        <f>F87-N87</f>
        <v>0</v>
      </c>
    </row>
    <row r="88" spans="1:15" ht="33" x14ac:dyDescent="0.25">
      <c r="A88" s="14"/>
      <c r="B88" s="27" t="s">
        <v>259</v>
      </c>
      <c r="C88" s="28" t="s">
        <v>260</v>
      </c>
      <c r="D88" s="47" t="s">
        <v>261</v>
      </c>
      <c r="E88" s="33" t="s">
        <v>3</v>
      </c>
      <c r="F88" s="33">
        <v>20902.77</v>
      </c>
      <c r="G88" s="45">
        <v>2540.6</v>
      </c>
      <c r="H88" s="45">
        <v>17865.29</v>
      </c>
      <c r="I88" s="45">
        <v>394.36</v>
      </c>
      <c r="J88" s="45">
        <v>102.52</v>
      </c>
      <c r="K88" s="45">
        <v>0</v>
      </c>
      <c r="L88" s="45">
        <v>0</v>
      </c>
      <c r="M88" s="45">
        <v>0</v>
      </c>
      <c r="N88" s="10">
        <f>G88+H88+I88+J88+K88+L88+M88</f>
        <v>20902.77</v>
      </c>
      <c r="O88" s="10">
        <f>F88-N88</f>
        <v>0</v>
      </c>
    </row>
    <row r="89" spans="1:15" ht="33" x14ac:dyDescent="0.25">
      <c r="A89" s="14"/>
      <c r="B89" s="27" t="s">
        <v>262</v>
      </c>
      <c r="C89" s="28" t="s">
        <v>263</v>
      </c>
      <c r="D89" s="47" t="s">
        <v>264</v>
      </c>
      <c r="E89" s="33" t="s">
        <v>3</v>
      </c>
      <c r="F89" s="33">
        <v>91502.71</v>
      </c>
      <c r="G89" s="45">
        <v>11121.58</v>
      </c>
      <c r="H89" s="45">
        <v>78206.080000000002</v>
      </c>
      <c r="I89" s="45">
        <v>1726.31</v>
      </c>
      <c r="J89" s="45">
        <v>448.74</v>
      </c>
      <c r="K89" s="45">
        <v>0</v>
      </c>
      <c r="L89" s="45">
        <v>0</v>
      </c>
      <c r="M89" s="45">
        <v>0</v>
      </c>
      <c r="N89" s="10">
        <f>G89+H89+I89+J89+K89+L89+M89</f>
        <v>91502.71</v>
      </c>
      <c r="O89" s="10">
        <f>F89-N89</f>
        <v>0</v>
      </c>
    </row>
    <row r="90" spans="1:15" ht="43.5" x14ac:dyDescent="0.25">
      <c r="A90" s="14"/>
      <c r="B90" s="27" t="s">
        <v>265</v>
      </c>
      <c r="C90" s="28" t="s">
        <v>266</v>
      </c>
      <c r="D90" s="47" t="s">
        <v>267</v>
      </c>
      <c r="E90" s="33" t="s">
        <v>3</v>
      </c>
      <c r="F90" s="33">
        <v>57630.67</v>
      </c>
      <c r="G90" s="45">
        <v>7004.65</v>
      </c>
      <c r="H90" s="45">
        <v>49256.13</v>
      </c>
      <c r="I90" s="45">
        <v>1087.28</v>
      </c>
      <c r="J90" s="45">
        <v>282.61</v>
      </c>
      <c r="K90" s="45">
        <v>0</v>
      </c>
      <c r="L90" s="45">
        <v>0</v>
      </c>
      <c r="M90" s="45">
        <v>0</v>
      </c>
      <c r="N90" s="10">
        <f>G90+H90+I90+J90+K90+L90+M90</f>
        <v>57630.67</v>
      </c>
      <c r="O90" s="10">
        <f>F90-N90</f>
        <v>0</v>
      </c>
    </row>
    <row r="91" spans="1:15" ht="33" x14ac:dyDescent="0.25">
      <c r="A91" s="14"/>
      <c r="B91" s="27" t="s">
        <v>268</v>
      </c>
      <c r="C91" s="28" t="s">
        <v>269</v>
      </c>
      <c r="D91" s="47" t="s">
        <v>270</v>
      </c>
      <c r="E91" s="33" t="s">
        <v>3</v>
      </c>
      <c r="F91" s="33">
        <v>23498.48</v>
      </c>
      <c r="G91" s="45">
        <v>2856.09</v>
      </c>
      <c r="H91" s="45">
        <v>20083.82</v>
      </c>
      <c r="I91" s="45">
        <v>443.33</v>
      </c>
      <c r="J91" s="45">
        <v>115.24</v>
      </c>
      <c r="K91" s="45">
        <v>0</v>
      </c>
      <c r="L91" s="45">
        <v>0</v>
      </c>
      <c r="M91" s="45">
        <v>0</v>
      </c>
      <c r="N91" s="10">
        <f>G91+H91+I91+J91+K91+L91+M91</f>
        <v>23498.480000000003</v>
      </c>
      <c r="O91" s="10">
        <f>F91-N91</f>
        <v>0</v>
      </c>
    </row>
    <row r="92" spans="1:15" ht="75" x14ac:dyDescent="0.25">
      <c r="A92" s="14"/>
      <c r="B92" s="27" t="s">
        <v>271</v>
      </c>
      <c r="C92" s="28" t="s">
        <v>272</v>
      </c>
      <c r="D92" s="47" t="s">
        <v>273</v>
      </c>
      <c r="E92" s="33" t="s">
        <v>3</v>
      </c>
      <c r="F92" s="33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10">
        <f>G92+H92+I92+J92+K92+L92+M92</f>
        <v>0</v>
      </c>
      <c r="O92" s="10">
        <f>F92-N92</f>
        <v>0</v>
      </c>
    </row>
    <row r="93" spans="1:15" ht="43.5" x14ac:dyDescent="0.25">
      <c r="A93" s="14"/>
      <c r="B93" s="21" t="s">
        <v>50</v>
      </c>
      <c r="C93" s="19" t="s">
        <v>274</v>
      </c>
      <c r="D93" s="46" t="s">
        <v>275</v>
      </c>
      <c r="E93" s="10" t="e">
        <f>E86+E87+E88+E89+E90+E91+E92</f>
        <v>#VALUE!</v>
      </c>
      <c r="F93" s="10">
        <f>F86+F87+F88+F89+F90+F91+F92</f>
        <v>330653.43999999994</v>
      </c>
      <c r="G93" s="10">
        <f>G86+G87+G88+G89+G90+G91+G92</f>
        <v>40188.850000000006</v>
      </c>
      <c r="H93" s="10">
        <f>H86+H87+H88+H89+H90+H91+H92</f>
        <v>282604.84000000003</v>
      </c>
      <c r="I93" s="10">
        <f>I86+I87+I88+I89+I90+I91+I92</f>
        <v>6238.19</v>
      </c>
      <c r="J93" s="10">
        <f>J86+J87+J88+J89+J90+J91+J92</f>
        <v>1621.5600000000002</v>
      </c>
      <c r="K93" s="10">
        <f>K86+K87+K88+K89+K90+K91+K92</f>
        <v>0</v>
      </c>
      <c r="L93" s="10">
        <f>L86+L87+L88+L89+L90+L91+L92</f>
        <v>0</v>
      </c>
      <c r="M93" s="10">
        <f>M86+M87+M88+M89+M90+M91+M92</f>
        <v>0</v>
      </c>
      <c r="N93" s="10">
        <f>G93+H93+I93+J93+K93+L93+M93</f>
        <v>330653.44000000006</v>
      </c>
      <c r="O93" s="10">
        <f>F93-N93</f>
        <v>0</v>
      </c>
    </row>
    <row r="94" spans="1:15" ht="54" x14ac:dyDescent="0.25">
      <c r="A94" s="26" t="s">
        <v>276</v>
      </c>
      <c r="B94" s="27" t="s">
        <v>277</v>
      </c>
      <c r="C94" s="28" t="s">
        <v>278</v>
      </c>
      <c r="D94" s="47" t="s">
        <v>279</v>
      </c>
      <c r="E94" s="33" t="s">
        <v>3</v>
      </c>
      <c r="F94" s="33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10">
        <f>G94+H94+I94+J94+K94+L94+M94</f>
        <v>0</v>
      </c>
      <c r="O94" s="10">
        <f>F94-N94</f>
        <v>0</v>
      </c>
    </row>
    <row r="95" spans="1:15" ht="43.5" x14ac:dyDescent="0.25">
      <c r="A95" s="14"/>
      <c r="B95" s="27" t="s">
        <v>280</v>
      </c>
      <c r="C95" s="28" t="s">
        <v>281</v>
      </c>
      <c r="D95" s="47" t="s">
        <v>282</v>
      </c>
      <c r="E95" s="33" t="s">
        <v>3</v>
      </c>
      <c r="F95" s="33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10">
        <f>G95+H95+I95+J95+K95+L95+M95</f>
        <v>0</v>
      </c>
      <c r="O95" s="10">
        <f>F95-N95</f>
        <v>0</v>
      </c>
    </row>
    <row r="96" spans="1:15" ht="43.5" x14ac:dyDescent="0.25">
      <c r="A96" s="14"/>
      <c r="B96" s="27" t="s">
        <v>283</v>
      </c>
      <c r="C96" s="28" t="s">
        <v>284</v>
      </c>
      <c r="D96" s="47" t="s">
        <v>285</v>
      </c>
      <c r="E96" s="33" t="s">
        <v>3</v>
      </c>
      <c r="F96" s="33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10">
        <f>G96+H96+I96+J96+K96+L96+M96</f>
        <v>0</v>
      </c>
      <c r="O96" s="10">
        <f>F96-N96</f>
        <v>0</v>
      </c>
    </row>
    <row r="97" spans="1:15" ht="85.5" x14ac:dyDescent="0.25">
      <c r="A97" s="14"/>
      <c r="B97" s="27" t="s">
        <v>286</v>
      </c>
      <c r="C97" s="28" t="s">
        <v>287</v>
      </c>
      <c r="D97" s="47" t="s">
        <v>288</v>
      </c>
      <c r="E97" s="33" t="s">
        <v>3</v>
      </c>
      <c r="F97" s="33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10">
        <f>G97+H97+I97+J97+K97+L97+M97</f>
        <v>0</v>
      </c>
      <c r="O97" s="10">
        <f>F97-N97</f>
        <v>0</v>
      </c>
    </row>
    <row r="98" spans="1:15" ht="43.5" x14ac:dyDescent="0.25">
      <c r="A98" s="14"/>
      <c r="B98" s="21" t="s">
        <v>50</v>
      </c>
      <c r="C98" s="19" t="s">
        <v>289</v>
      </c>
      <c r="D98" s="46" t="s">
        <v>290</v>
      </c>
      <c r="E98" s="10" t="e">
        <f>E94+E95+E96+E97</f>
        <v>#VALUE!</v>
      </c>
      <c r="F98" s="10">
        <f>F94+F95+F96+F97</f>
        <v>0</v>
      </c>
      <c r="G98" s="10">
        <f>G94+G95+G96+G97</f>
        <v>0</v>
      </c>
      <c r="H98" s="10">
        <f>H94+H95+H96+H97</f>
        <v>0</v>
      </c>
      <c r="I98" s="10">
        <f>I94+I95+I96+I97</f>
        <v>0</v>
      </c>
      <c r="J98" s="10">
        <f>J94+J95+J96+J97</f>
        <v>0</v>
      </c>
      <c r="K98" s="10">
        <f>K94+K95+K96+K97</f>
        <v>0</v>
      </c>
      <c r="L98" s="10">
        <f>L94+L95+L96+L97</f>
        <v>0</v>
      </c>
      <c r="M98" s="10">
        <f>M94+M95+M96+M97</f>
        <v>0</v>
      </c>
      <c r="N98" s="10">
        <f>G98+H98+I98+J98+K98+L98+M98</f>
        <v>0</v>
      </c>
      <c r="O98" s="10">
        <f>F98-N98</f>
        <v>0</v>
      </c>
    </row>
    <row r="99" spans="1:15" ht="43.5" x14ac:dyDescent="0.25">
      <c r="A99" s="26" t="s">
        <v>291</v>
      </c>
      <c r="B99" s="27" t="s">
        <v>292</v>
      </c>
      <c r="C99" s="28" t="s">
        <v>293</v>
      </c>
      <c r="D99" s="47" t="s">
        <v>294</v>
      </c>
      <c r="E99" s="33" t="s">
        <v>3</v>
      </c>
      <c r="F99" s="33">
        <v>265.52999999999997</v>
      </c>
      <c r="G99" s="45">
        <v>47.63</v>
      </c>
      <c r="H99" s="45">
        <v>215.46</v>
      </c>
      <c r="I99" s="45">
        <v>2.08</v>
      </c>
      <c r="J99" s="45">
        <v>0.36</v>
      </c>
      <c r="K99" s="45">
        <v>0</v>
      </c>
      <c r="L99" s="45">
        <v>0</v>
      </c>
      <c r="M99" s="45">
        <v>0</v>
      </c>
      <c r="N99" s="10">
        <f>G99+H99+I99+J99+K99+L99+M99</f>
        <v>265.53000000000003</v>
      </c>
      <c r="O99" s="10">
        <f>F99-N99</f>
        <v>0</v>
      </c>
    </row>
    <row r="100" spans="1:15" ht="54" x14ac:dyDescent="0.25">
      <c r="A100" s="14"/>
      <c r="B100" s="27" t="s">
        <v>295</v>
      </c>
      <c r="C100" s="28" t="s">
        <v>296</v>
      </c>
      <c r="D100" s="47" t="s">
        <v>297</v>
      </c>
      <c r="E100" s="33" t="s">
        <v>3</v>
      </c>
      <c r="F100" s="33">
        <v>1192902.92</v>
      </c>
      <c r="G100" s="45">
        <v>213984.18</v>
      </c>
      <c r="H100" s="45">
        <v>967941</v>
      </c>
      <c r="I100" s="45">
        <v>9334.07</v>
      </c>
      <c r="J100" s="45">
        <v>1643.67</v>
      </c>
      <c r="K100" s="45">
        <v>0</v>
      </c>
      <c r="L100" s="45">
        <v>0</v>
      </c>
      <c r="M100" s="45">
        <v>0</v>
      </c>
      <c r="N100" s="10">
        <f>G100+H100+I100+J100+K100+L100+M100</f>
        <v>1192902.92</v>
      </c>
      <c r="O100" s="10">
        <f>F100-N100</f>
        <v>0</v>
      </c>
    </row>
    <row r="101" spans="1:15" ht="22.5" x14ac:dyDescent="0.25">
      <c r="A101" s="14"/>
      <c r="B101" s="27" t="s">
        <v>298</v>
      </c>
      <c r="C101" s="28" t="s">
        <v>299</v>
      </c>
      <c r="D101" s="47" t="s">
        <v>300</v>
      </c>
      <c r="E101" s="33" t="s">
        <v>3</v>
      </c>
      <c r="F101" s="33">
        <v>3199422.47</v>
      </c>
      <c r="G101" s="45">
        <v>573915.77</v>
      </c>
      <c r="H101" s="45">
        <v>2596063.86</v>
      </c>
      <c r="I101" s="45">
        <v>25034.42</v>
      </c>
      <c r="J101" s="45">
        <v>4408.42</v>
      </c>
      <c r="K101" s="45">
        <v>0</v>
      </c>
      <c r="L101" s="45">
        <v>0</v>
      </c>
      <c r="M101" s="45">
        <v>0</v>
      </c>
      <c r="N101" s="10">
        <f>G101+H101+I101+J101+K101+L101+M101</f>
        <v>3199422.4699999997</v>
      </c>
      <c r="O101" s="10">
        <f>F101-N101</f>
        <v>0</v>
      </c>
    </row>
    <row r="102" spans="1:15" x14ac:dyDescent="0.25">
      <c r="A102" s="14"/>
      <c r="B102" s="27" t="s">
        <v>301</v>
      </c>
      <c r="C102" s="28" t="s">
        <v>302</v>
      </c>
      <c r="D102" s="47" t="s">
        <v>303</v>
      </c>
      <c r="E102" s="33" t="s">
        <v>3</v>
      </c>
      <c r="F102" s="33">
        <v>39864.68</v>
      </c>
      <c r="G102" s="45">
        <v>7150.97</v>
      </c>
      <c r="H102" s="45">
        <v>32346.86</v>
      </c>
      <c r="I102" s="45">
        <v>311.93</v>
      </c>
      <c r="J102" s="45">
        <v>54.92</v>
      </c>
      <c r="K102" s="45">
        <v>0</v>
      </c>
      <c r="L102" s="45">
        <v>0</v>
      </c>
      <c r="M102" s="45">
        <v>0</v>
      </c>
      <c r="N102" s="10">
        <f>G102+H102+I102+J102+K102+L102+M102</f>
        <v>39864.68</v>
      </c>
      <c r="O102" s="10">
        <f>F102-N102</f>
        <v>0</v>
      </c>
    </row>
    <row r="103" spans="1:15" ht="64.5" x14ac:dyDescent="0.25">
      <c r="A103" s="14"/>
      <c r="B103" s="27" t="s">
        <v>304</v>
      </c>
      <c r="C103" s="28" t="s">
        <v>305</v>
      </c>
      <c r="D103" s="47" t="s">
        <v>306</v>
      </c>
      <c r="E103" s="33" t="s">
        <v>3</v>
      </c>
      <c r="F103" s="33">
        <v>968030.91</v>
      </c>
      <c r="G103" s="45">
        <v>173646.41</v>
      </c>
      <c r="H103" s="45">
        <v>785476.16</v>
      </c>
      <c r="I103" s="45">
        <v>7574.52</v>
      </c>
      <c r="J103" s="45">
        <v>1333.82</v>
      </c>
      <c r="K103" s="45">
        <v>0</v>
      </c>
      <c r="L103" s="45">
        <v>0</v>
      </c>
      <c r="M103" s="45">
        <v>0</v>
      </c>
      <c r="N103" s="10">
        <f>G103+H103+I103+J103+K103+L103+M103</f>
        <v>968030.91</v>
      </c>
      <c r="O103" s="10">
        <f>F103-N103</f>
        <v>0</v>
      </c>
    </row>
    <row r="104" spans="1:15" ht="43.5" x14ac:dyDescent="0.25">
      <c r="A104" s="14"/>
      <c r="B104" s="27" t="s">
        <v>307</v>
      </c>
      <c r="C104" s="28" t="s">
        <v>308</v>
      </c>
      <c r="D104" s="47" t="s">
        <v>309</v>
      </c>
      <c r="E104" s="33" t="s">
        <v>3</v>
      </c>
      <c r="F104" s="33">
        <v>622640.44999999995</v>
      </c>
      <c r="G104" s="45">
        <v>111689.9</v>
      </c>
      <c r="H104" s="45">
        <v>505220.66</v>
      </c>
      <c r="I104" s="45">
        <v>4871.95</v>
      </c>
      <c r="J104" s="45">
        <v>857.94</v>
      </c>
      <c r="K104" s="45">
        <v>0</v>
      </c>
      <c r="L104" s="45">
        <v>0</v>
      </c>
      <c r="M104" s="45">
        <v>0</v>
      </c>
      <c r="N104" s="10">
        <f>G104+H104+I104+J104+K104+L104+M104</f>
        <v>622640.44999999984</v>
      </c>
      <c r="O104" s="10">
        <f>F104-N104</f>
        <v>0</v>
      </c>
    </row>
    <row r="105" spans="1:15" ht="33" x14ac:dyDescent="0.25">
      <c r="A105" s="14"/>
      <c r="B105" s="27" t="s">
        <v>310</v>
      </c>
      <c r="C105" s="28" t="s">
        <v>311</v>
      </c>
      <c r="D105" s="47" t="s">
        <v>312</v>
      </c>
      <c r="E105" s="33" t="s">
        <v>3</v>
      </c>
      <c r="F105" s="33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10">
        <f>G105+H105+I105+J105+K105+L105+M105</f>
        <v>0</v>
      </c>
      <c r="O105" s="10">
        <f>F105-N105</f>
        <v>0</v>
      </c>
    </row>
    <row r="106" spans="1:15" ht="75" x14ac:dyDescent="0.25">
      <c r="A106" s="14"/>
      <c r="B106" s="27" t="s">
        <v>313</v>
      </c>
      <c r="C106" s="28" t="s">
        <v>314</v>
      </c>
      <c r="D106" s="47" t="s">
        <v>315</v>
      </c>
      <c r="E106" s="33" t="s">
        <v>3</v>
      </c>
      <c r="F106" s="33">
        <v>717134.2</v>
      </c>
      <c r="G106" s="45">
        <v>128640.29</v>
      </c>
      <c r="H106" s="45">
        <v>581894.44999999995</v>
      </c>
      <c r="I106" s="45">
        <v>5611.33</v>
      </c>
      <c r="J106" s="45">
        <v>988.13</v>
      </c>
      <c r="K106" s="45">
        <v>0</v>
      </c>
      <c r="L106" s="45">
        <v>0</v>
      </c>
      <c r="M106" s="45">
        <v>0</v>
      </c>
      <c r="N106" s="10">
        <f>G106+H106+I106+J106+K106+L106+M106</f>
        <v>717134.2</v>
      </c>
      <c r="O106" s="10">
        <f>F106-N106</f>
        <v>0</v>
      </c>
    </row>
    <row r="107" spans="1:15" ht="75" x14ac:dyDescent="0.25">
      <c r="A107" s="14"/>
      <c r="B107" s="27" t="s">
        <v>316</v>
      </c>
      <c r="C107" s="28" t="s">
        <v>317</v>
      </c>
      <c r="D107" s="47" t="s">
        <v>318</v>
      </c>
      <c r="E107" s="33" t="s">
        <v>3</v>
      </c>
      <c r="F107" s="33">
        <v>56405.3</v>
      </c>
      <c r="G107" s="45">
        <v>10118.040000000001</v>
      </c>
      <c r="H107" s="45">
        <v>45768.19</v>
      </c>
      <c r="I107" s="45">
        <v>441.35</v>
      </c>
      <c r="J107" s="45">
        <v>77.72</v>
      </c>
      <c r="K107" s="45">
        <v>0</v>
      </c>
      <c r="L107" s="45">
        <v>0</v>
      </c>
      <c r="M107" s="45">
        <v>0</v>
      </c>
      <c r="N107" s="10">
        <f>G107+H107+I107+J107+K107+L107+M107</f>
        <v>56405.3</v>
      </c>
      <c r="O107" s="10">
        <f>F107-N107</f>
        <v>0</v>
      </c>
    </row>
    <row r="108" spans="1:15" ht="85.5" x14ac:dyDescent="0.25">
      <c r="A108" s="14"/>
      <c r="B108" s="21" t="s">
        <v>50</v>
      </c>
      <c r="C108" s="19" t="s">
        <v>319</v>
      </c>
      <c r="D108" s="46" t="s">
        <v>320</v>
      </c>
      <c r="E108" s="10" t="e">
        <f>E99+E100+E101+E102+E103+E104+E105+E106+E107</f>
        <v>#VALUE!</v>
      </c>
      <c r="F108" s="10">
        <f>F99+F100+F101+F102+F103+F104+F105+F106+F107</f>
        <v>6796666.46</v>
      </c>
      <c r="G108" s="10">
        <f>G99+G100+G101+G102+G103+G104+G105+G106+G107</f>
        <v>1219193.1900000002</v>
      </c>
      <c r="H108" s="10">
        <f>H99+H100+H101+H102+H103+H104+H105+H106+H107</f>
        <v>5514926.6400000006</v>
      </c>
      <c r="I108" s="10">
        <f>I99+I100+I101+I102+I103+I104+I105+I106+I107</f>
        <v>53181.65</v>
      </c>
      <c r="J108" s="10">
        <f>J99+J100+J101+J102+J103+J104+J105+J106+J107</f>
        <v>9364.9799999999977</v>
      </c>
      <c r="K108" s="10">
        <f>K99+K100+K101+K102+K103+K104+K105+K106+K107</f>
        <v>0</v>
      </c>
      <c r="L108" s="10">
        <f>L99+L100+L101+L102+L103+L104+L105+L106+L107</f>
        <v>0</v>
      </c>
      <c r="M108" s="10">
        <f>M99+M100+M101+M102+M103+M104+M105+M106+M107</f>
        <v>0</v>
      </c>
      <c r="N108" s="10">
        <f>G108+H108+I108+J108+K108+L108+M108</f>
        <v>6796666.4600000018</v>
      </c>
      <c r="O108" s="10">
        <f>F108-N108</f>
        <v>0</v>
      </c>
    </row>
    <row r="109" spans="1:15" ht="33" x14ac:dyDescent="0.25">
      <c r="A109" s="26" t="s">
        <v>321</v>
      </c>
      <c r="B109" s="27" t="s">
        <v>322</v>
      </c>
      <c r="C109" s="28" t="s">
        <v>323</v>
      </c>
      <c r="D109" s="47" t="s">
        <v>324</v>
      </c>
      <c r="E109" s="33" t="s">
        <v>3</v>
      </c>
      <c r="F109" s="33">
        <v>648260.4</v>
      </c>
      <c r="G109" s="45">
        <v>78580.09</v>
      </c>
      <c r="H109" s="45">
        <v>557829.81999999995</v>
      </c>
      <c r="I109" s="45">
        <v>9829.75</v>
      </c>
      <c r="J109" s="45">
        <v>2020.74</v>
      </c>
      <c r="K109" s="45">
        <v>0</v>
      </c>
      <c r="L109" s="45">
        <v>0</v>
      </c>
      <c r="M109" s="45">
        <v>0</v>
      </c>
      <c r="N109" s="10">
        <f>G109+H109+I109+J109+K109+L109+M109</f>
        <v>648260.39999999991</v>
      </c>
      <c r="O109" s="10">
        <f>F109-N109</f>
        <v>0</v>
      </c>
    </row>
    <row r="110" spans="1:15" ht="33" x14ac:dyDescent="0.25">
      <c r="A110" s="14"/>
      <c r="B110" s="27" t="s">
        <v>325</v>
      </c>
      <c r="C110" s="28" t="s">
        <v>326</v>
      </c>
      <c r="D110" s="47" t="s">
        <v>327</v>
      </c>
      <c r="E110" s="33" t="s">
        <v>3</v>
      </c>
      <c r="F110" s="33">
        <v>1271554.95</v>
      </c>
      <c r="G110" s="45">
        <v>154133.9</v>
      </c>
      <c r="H110" s="45">
        <v>1094176.46</v>
      </c>
      <c r="I110" s="45">
        <v>19280.919999999998</v>
      </c>
      <c r="J110" s="45">
        <v>3963.67</v>
      </c>
      <c r="K110" s="45">
        <v>0</v>
      </c>
      <c r="L110" s="45">
        <v>0</v>
      </c>
      <c r="M110" s="45">
        <v>0</v>
      </c>
      <c r="N110" s="10">
        <f>G110+H110+I110+J110+K110+L110+M110</f>
        <v>1271554.9499999997</v>
      </c>
      <c r="O110" s="10">
        <f>F110-N110</f>
        <v>0</v>
      </c>
    </row>
    <row r="111" spans="1:15" ht="54" x14ac:dyDescent="0.25">
      <c r="A111" s="14"/>
      <c r="B111" s="27" t="s">
        <v>328</v>
      </c>
      <c r="C111" s="28" t="s">
        <v>329</v>
      </c>
      <c r="D111" s="47" t="s">
        <v>330</v>
      </c>
      <c r="E111" s="33" t="s">
        <v>3</v>
      </c>
      <c r="F111" s="33">
        <v>1243597.47</v>
      </c>
      <c r="G111" s="45">
        <v>150744.99</v>
      </c>
      <c r="H111" s="45">
        <v>1070118.97</v>
      </c>
      <c r="I111" s="45">
        <v>18857</v>
      </c>
      <c r="J111" s="45">
        <v>3876.51</v>
      </c>
      <c r="K111" s="45">
        <v>0</v>
      </c>
      <c r="L111" s="45">
        <v>0</v>
      </c>
      <c r="M111" s="45">
        <v>0</v>
      </c>
      <c r="N111" s="10">
        <f>G111+H111+I111+J111+K111+L111+M111</f>
        <v>1243597.47</v>
      </c>
      <c r="O111" s="10">
        <f>F111-N111</f>
        <v>0</v>
      </c>
    </row>
    <row r="112" spans="1:15" ht="43.5" x14ac:dyDescent="0.25">
      <c r="A112" s="14"/>
      <c r="B112" s="27" t="s">
        <v>331</v>
      </c>
      <c r="C112" s="28" t="s">
        <v>332</v>
      </c>
      <c r="D112" s="47" t="s">
        <v>333</v>
      </c>
      <c r="E112" s="33" t="s">
        <v>3</v>
      </c>
      <c r="F112" s="33">
        <v>953618.93</v>
      </c>
      <c r="G112" s="45">
        <v>115594.7</v>
      </c>
      <c r="H112" s="45">
        <v>820591.67</v>
      </c>
      <c r="I112" s="45">
        <v>14459.96</v>
      </c>
      <c r="J112" s="45">
        <v>2972.6</v>
      </c>
      <c r="K112" s="45">
        <v>0</v>
      </c>
      <c r="L112" s="45">
        <v>0</v>
      </c>
      <c r="M112" s="45">
        <v>0</v>
      </c>
      <c r="N112" s="10">
        <f>G112+H112+I112+J112+K112+L112+M112</f>
        <v>953618.92999999993</v>
      </c>
      <c r="O112" s="10">
        <f>F112-N112</f>
        <v>0</v>
      </c>
    </row>
    <row r="113" spans="1:15" ht="43.5" x14ac:dyDescent="0.25">
      <c r="A113" s="14"/>
      <c r="B113" s="27" t="s">
        <v>334</v>
      </c>
      <c r="C113" s="28" t="s">
        <v>335</v>
      </c>
      <c r="D113" s="47" t="s">
        <v>336</v>
      </c>
      <c r="E113" s="33" t="s">
        <v>3</v>
      </c>
      <c r="F113" s="33">
        <v>401732.98</v>
      </c>
      <c r="G113" s="45">
        <v>48696.81</v>
      </c>
      <c r="H113" s="45">
        <v>345692.31</v>
      </c>
      <c r="I113" s="45">
        <v>6091.59</v>
      </c>
      <c r="J113" s="45">
        <v>1252.27</v>
      </c>
      <c r="K113" s="45">
        <v>0</v>
      </c>
      <c r="L113" s="45">
        <v>0</v>
      </c>
      <c r="M113" s="45">
        <v>0</v>
      </c>
      <c r="N113" s="10">
        <f>G113+H113+I113+J113+K113+L113+M113</f>
        <v>401732.98000000004</v>
      </c>
      <c r="O113" s="10">
        <f>F113-N113</f>
        <v>0</v>
      </c>
    </row>
    <row r="114" spans="1:15" ht="43.5" x14ac:dyDescent="0.25">
      <c r="A114" s="14"/>
      <c r="B114" s="27" t="s">
        <v>337</v>
      </c>
      <c r="C114" s="28" t="s">
        <v>338</v>
      </c>
      <c r="D114" s="47" t="s">
        <v>339</v>
      </c>
      <c r="E114" s="33" t="s">
        <v>3</v>
      </c>
      <c r="F114" s="33">
        <v>56247.42</v>
      </c>
      <c r="G114" s="45">
        <v>6818.14</v>
      </c>
      <c r="H114" s="45">
        <v>48401.06</v>
      </c>
      <c r="I114" s="45">
        <v>852.89</v>
      </c>
      <c r="J114" s="45">
        <v>175.33</v>
      </c>
      <c r="K114" s="45">
        <v>0</v>
      </c>
      <c r="L114" s="45">
        <v>0</v>
      </c>
      <c r="M114" s="45">
        <v>0</v>
      </c>
      <c r="N114" s="10">
        <f>G114+H114+I114+J114+K114+L114+M114</f>
        <v>56247.42</v>
      </c>
      <c r="O114" s="10">
        <f>F114-N114</f>
        <v>0</v>
      </c>
    </row>
    <row r="115" spans="1:15" ht="43.5" x14ac:dyDescent="0.25">
      <c r="A115" s="14"/>
      <c r="B115" s="27" t="s">
        <v>340</v>
      </c>
      <c r="C115" s="28" t="s">
        <v>341</v>
      </c>
      <c r="D115" s="47" t="s">
        <v>342</v>
      </c>
      <c r="E115" s="33" t="s">
        <v>3</v>
      </c>
      <c r="F115" s="33">
        <v>308222</v>
      </c>
      <c r="G115" s="45">
        <v>37361.699999999997</v>
      </c>
      <c r="H115" s="45">
        <v>265225.86</v>
      </c>
      <c r="I115" s="45">
        <v>4673.66</v>
      </c>
      <c r="J115" s="45">
        <v>960.78</v>
      </c>
      <c r="K115" s="45">
        <v>0</v>
      </c>
      <c r="L115" s="45">
        <v>0</v>
      </c>
      <c r="M115" s="45">
        <v>0</v>
      </c>
      <c r="N115" s="10">
        <f>G115+H115+I115+J115+K115+L115+M115</f>
        <v>308222</v>
      </c>
      <c r="O115" s="10">
        <f>F115-N115</f>
        <v>0</v>
      </c>
    </row>
    <row r="116" spans="1:15" ht="43.5" x14ac:dyDescent="0.25">
      <c r="A116" s="14"/>
      <c r="B116" s="27" t="s">
        <v>343</v>
      </c>
      <c r="C116" s="28" t="s">
        <v>344</v>
      </c>
      <c r="D116" s="47" t="s">
        <v>345</v>
      </c>
      <c r="E116" s="33" t="s">
        <v>3</v>
      </c>
      <c r="F116" s="33">
        <v>82548.570000000007</v>
      </c>
      <c r="G116" s="45">
        <v>10006.280000000001</v>
      </c>
      <c r="H116" s="45">
        <v>71033.27</v>
      </c>
      <c r="I116" s="45">
        <v>1251.7</v>
      </c>
      <c r="J116" s="45">
        <v>257.32</v>
      </c>
      <c r="K116" s="45">
        <v>0</v>
      </c>
      <c r="L116" s="45">
        <v>0</v>
      </c>
      <c r="M116" s="45">
        <v>0</v>
      </c>
      <c r="N116" s="10">
        <f>G116+H116+I116+J116+K116+L116+M116</f>
        <v>82548.570000000007</v>
      </c>
      <c r="O116" s="10">
        <f>F116-N116</f>
        <v>0</v>
      </c>
    </row>
    <row r="117" spans="1:15" ht="43.5" x14ac:dyDescent="0.25">
      <c r="A117" s="14"/>
      <c r="B117" s="27" t="s">
        <v>346</v>
      </c>
      <c r="C117" s="28" t="s">
        <v>347</v>
      </c>
      <c r="D117" s="47" t="s">
        <v>348</v>
      </c>
      <c r="E117" s="33" t="s">
        <v>3</v>
      </c>
      <c r="F117" s="33">
        <v>932729.74</v>
      </c>
      <c r="G117" s="45">
        <v>113062.58</v>
      </c>
      <c r="H117" s="45">
        <v>802616.46</v>
      </c>
      <c r="I117" s="45">
        <v>14143.22</v>
      </c>
      <c r="J117" s="45">
        <v>2907.48</v>
      </c>
      <c r="K117" s="45">
        <v>0</v>
      </c>
      <c r="L117" s="45">
        <v>0</v>
      </c>
      <c r="M117" s="45">
        <v>0</v>
      </c>
      <c r="N117" s="10">
        <f>G117+H117+I117+J117+K117+L117+M117</f>
        <v>932729.73999999987</v>
      </c>
      <c r="O117" s="10">
        <f>F117-N117</f>
        <v>0</v>
      </c>
    </row>
    <row r="118" spans="1:15" ht="33" x14ac:dyDescent="0.25">
      <c r="A118" s="14"/>
      <c r="B118" s="27" t="s">
        <v>349</v>
      </c>
      <c r="C118" s="28" t="s">
        <v>350</v>
      </c>
      <c r="D118" s="47" t="s">
        <v>351</v>
      </c>
      <c r="E118" s="33" t="s">
        <v>3</v>
      </c>
      <c r="F118" s="33">
        <v>135175.03</v>
      </c>
      <c r="G118" s="45">
        <v>16385.490000000002</v>
      </c>
      <c r="H118" s="45">
        <v>116318.48</v>
      </c>
      <c r="I118" s="45">
        <v>2049.6999999999998</v>
      </c>
      <c r="J118" s="45">
        <v>421.36</v>
      </c>
      <c r="K118" s="45">
        <v>0</v>
      </c>
      <c r="L118" s="45">
        <v>0</v>
      </c>
      <c r="M118" s="45">
        <v>0</v>
      </c>
      <c r="N118" s="10">
        <f>G118+H118+I118+J118+K118+L118+M118</f>
        <v>135175.03</v>
      </c>
      <c r="O118" s="10">
        <f>F118-N118</f>
        <v>0</v>
      </c>
    </row>
    <row r="119" spans="1:15" ht="43.5" x14ac:dyDescent="0.25">
      <c r="A119" s="14"/>
      <c r="B119" s="27" t="s">
        <v>352</v>
      </c>
      <c r="C119" s="28" t="s">
        <v>353</v>
      </c>
      <c r="D119" s="47" t="s">
        <v>354</v>
      </c>
      <c r="E119" s="33" t="s">
        <v>3</v>
      </c>
      <c r="F119" s="33">
        <v>651177.75</v>
      </c>
      <c r="G119" s="45">
        <v>78933.73</v>
      </c>
      <c r="H119" s="45">
        <v>560340.21</v>
      </c>
      <c r="I119" s="45">
        <v>9873.98</v>
      </c>
      <c r="J119" s="45">
        <v>2029.83</v>
      </c>
      <c r="K119" s="45">
        <v>0</v>
      </c>
      <c r="L119" s="45">
        <v>0</v>
      </c>
      <c r="M119" s="45">
        <v>0</v>
      </c>
      <c r="N119" s="10">
        <f>G119+H119+I119+J119+K119+L119+M119</f>
        <v>651177.74999999988</v>
      </c>
      <c r="O119" s="10">
        <f>F119-N119</f>
        <v>0</v>
      </c>
    </row>
    <row r="120" spans="1:15" ht="85.5" x14ac:dyDescent="0.25">
      <c r="A120" s="14"/>
      <c r="B120" s="27" t="s">
        <v>355</v>
      </c>
      <c r="C120" s="28" t="s">
        <v>356</v>
      </c>
      <c r="D120" s="47" t="s">
        <v>357</v>
      </c>
      <c r="E120" s="33" t="s">
        <v>3</v>
      </c>
      <c r="F120" s="33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10">
        <f>G120+H120+I120+J120+K120+L120+M120</f>
        <v>0</v>
      </c>
      <c r="O120" s="10">
        <f>F120-N120</f>
        <v>0</v>
      </c>
    </row>
    <row r="121" spans="1:15" ht="43.5" x14ac:dyDescent="0.25">
      <c r="A121" s="14"/>
      <c r="B121" s="27" t="s">
        <v>358</v>
      </c>
      <c r="C121" s="28" t="s">
        <v>359</v>
      </c>
      <c r="D121" s="47" t="s">
        <v>360</v>
      </c>
      <c r="E121" s="33" t="s">
        <v>3</v>
      </c>
      <c r="F121" s="33">
        <v>104269.33</v>
      </c>
      <c r="G121" s="45">
        <v>12639.2</v>
      </c>
      <c r="H121" s="45">
        <v>89724.04</v>
      </c>
      <c r="I121" s="45">
        <v>1581.06</v>
      </c>
      <c r="J121" s="45">
        <v>325.02999999999997</v>
      </c>
      <c r="K121" s="45">
        <v>0</v>
      </c>
      <c r="L121" s="45">
        <v>0</v>
      </c>
      <c r="M121" s="45">
        <v>0</v>
      </c>
      <c r="N121" s="10">
        <f>G121+H121+I121+J121+K121+L121+M121</f>
        <v>104269.32999999999</v>
      </c>
      <c r="O121" s="10">
        <f>F121-N121</f>
        <v>0</v>
      </c>
    </row>
    <row r="122" spans="1:15" ht="43.5" x14ac:dyDescent="0.25">
      <c r="A122" s="14"/>
      <c r="B122" s="27" t="s">
        <v>361</v>
      </c>
      <c r="C122" s="28" t="s">
        <v>362</v>
      </c>
      <c r="D122" s="47" t="s">
        <v>363</v>
      </c>
      <c r="E122" s="33" t="s">
        <v>3</v>
      </c>
      <c r="F122" s="33">
        <v>604212.74</v>
      </c>
      <c r="G122" s="45">
        <v>73240.77</v>
      </c>
      <c r="H122" s="45">
        <v>519926.69</v>
      </c>
      <c r="I122" s="45">
        <v>9161.84</v>
      </c>
      <c r="J122" s="45">
        <v>1883.44</v>
      </c>
      <c r="K122" s="45">
        <v>0</v>
      </c>
      <c r="L122" s="45">
        <v>0</v>
      </c>
      <c r="M122" s="45">
        <v>0</v>
      </c>
      <c r="N122" s="10">
        <f>G122+H122+I122+J122+K122+L122+M122</f>
        <v>604212.73999999987</v>
      </c>
      <c r="O122" s="10">
        <f>F122-N122</f>
        <v>0</v>
      </c>
    </row>
    <row r="123" spans="1:15" ht="43.5" x14ac:dyDescent="0.25">
      <c r="A123" s="14"/>
      <c r="B123" s="27" t="s">
        <v>364</v>
      </c>
      <c r="C123" s="28" t="s">
        <v>365</v>
      </c>
      <c r="D123" s="47" t="s">
        <v>366</v>
      </c>
      <c r="E123" s="33" t="s">
        <v>3</v>
      </c>
      <c r="F123" s="33">
        <v>796690.72</v>
      </c>
      <c r="G123" s="45">
        <v>96572.35</v>
      </c>
      <c r="H123" s="45">
        <v>685554.51</v>
      </c>
      <c r="I123" s="45">
        <v>12080.44</v>
      </c>
      <c r="J123" s="45">
        <v>2483.42</v>
      </c>
      <c r="K123" s="45">
        <v>0</v>
      </c>
      <c r="L123" s="45">
        <v>0</v>
      </c>
      <c r="M123" s="45">
        <v>0</v>
      </c>
      <c r="N123" s="10">
        <f>G123+H123+I123+J123+K123+L123+M123</f>
        <v>796690.72</v>
      </c>
      <c r="O123" s="10">
        <f>F123-N123</f>
        <v>0</v>
      </c>
    </row>
    <row r="124" spans="1:15" ht="54" x14ac:dyDescent="0.25">
      <c r="A124" s="14"/>
      <c r="B124" s="27" t="s">
        <v>367</v>
      </c>
      <c r="C124" s="28" t="s">
        <v>368</v>
      </c>
      <c r="D124" s="47" t="s">
        <v>369</v>
      </c>
      <c r="E124" s="33" t="s">
        <v>3</v>
      </c>
      <c r="F124" s="33">
        <v>128094.43</v>
      </c>
      <c r="G124" s="45">
        <v>15527.2</v>
      </c>
      <c r="H124" s="45">
        <v>110225.59</v>
      </c>
      <c r="I124" s="45">
        <v>1942.35</v>
      </c>
      <c r="J124" s="45">
        <v>399.29</v>
      </c>
      <c r="K124" s="45">
        <v>0</v>
      </c>
      <c r="L124" s="45">
        <v>0</v>
      </c>
      <c r="M124" s="45">
        <v>0</v>
      </c>
      <c r="N124" s="10">
        <f>G124+H124+I124+J124+K124+L124+M124</f>
        <v>128094.43</v>
      </c>
      <c r="O124" s="10">
        <f>F124-N124</f>
        <v>0</v>
      </c>
    </row>
    <row r="125" spans="1:15" ht="43.5" x14ac:dyDescent="0.25">
      <c r="A125" s="14"/>
      <c r="B125" s="27" t="s">
        <v>370</v>
      </c>
      <c r="C125" s="28" t="s">
        <v>371</v>
      </c>
      <c r="D125" s="47" t="s">
        <v>372</v>
      </c>
      <c r="E125" s="33" t="s">
        <v>3</v>
      </c>
      <c r="F125" s="33">
        <v>729216.6</v>
      </c>
      <c r="G125" s="45">
        <v>88393.35</v>
      </c>
      <c r="H125" s="45">
        <v>627492.85</v>
      </c>
      <c r="I125" s="45">
        <v>11057.3</v>
      </c>
      <c r="J125" s="45">
        <v>2273.1</v>
      </c>
      <c r="K125" s="45">
        <v>0</v>
      </c>
      <c r="L125" s="45">
        <v>0</v>
      </c>
      <c r="M125" s="45">
        <v>0</v>
      </c>
      <c r="N125" s="10">
        <f>G125+H125+I125+J125+K125+L125+M125</f>
        <v>729216.6</v>
      </c>
      <c r="O125" s="10">
        <f>F125-N125</f>
        <v>0</v>
      </c>
    </row>
    <row r="126" spans="1:15" ht="33" x14ac:dyDescent="0.25">
      <c r="A126" s="14"/>
      <c r="B126" s="27" t="s">
        <v>373</v>
      </c>
      <c r="C126" s="28" t="s">
        <v>374</v>
      </c>
      <c r="D126" s="47" t="s">
        <v>375</v>
      </c>
      <c r="E126" s="33" t="s">
        <v>3</v>
      </c>
      <c r="F126" s="33">
        <v>221872.99</v>
      </c>
      <c r="G126" s="45">
        <v>26894.75</v>
      </c>
      <c r="H126" s="45">
        <v>190922.3</v>
      </c>
      <c r="I126" s="45">
        <v>3364.32</v>
      </c>
      <c r="J126" s="45">
        <v>691.62</v>
      </c>
      <c r="K126" s="45">
        <v>0</v>
      </c>
      <c r="L126" s="45">
        <v>0</v>
      </c>
      <c r="M126" s="45">
        <v>0</v>
      </c>
      <c r="N126" s="10">
        <f>G126+H126+I126+J126+K126+L126+M126</f>
        <v>221872.99</v>
      </c>
      <c r="O126" s="10">
        <f>F126-N126</f>
        <v>0</v>
      </c>
    </row>
    <row r="127" spans="1:15" ht="33" x14ac:dyDescent="0.25">
      <c r="A127" s="14"/>
      <c r="B127" s="27" t="s">
        <v>376</v>
      </c>
      <c r="C127" s="28" t="s">
        <v>377</v>
      </c>
      <c r="D127" s="47" t="s">
        <v>378</v>
      </c>
      <c r="E127" s="33" t="s">
        <v>3</v>
      </c>
      <c r="F127" s="33">
        <v>4409.83</v>
      </c>
      <c r="G127" s="45">
        <v>534.54999999999995</v>
      </c>
      <c r="H127" s="45">
        <v>3794.68</v>
      </c>
      <c r="I127" s="45">
        <v>66.849999999999994</v>
      </c>
      <c r="J127" s="45">
        <v>13.75</v>
      </c>
      <c r="K127" s="45">
        <v>0</v>
      </c>
      <c r="L127" s="45">
        <v>0</v>
      </c>
      <c r="M127" s="45">
        <v>0</v>
      </c>
      <c r="N127" s="10">
        <f>G127+H127+I127+J127+K127+L127+M127</f>
        <v>4409.83</v>
      </c>
      <c r="O127" s="10">
        <f>F127-N127</f>
        <v>0</v>
      </c>
    </row>
    <row r="128" spans="1:15" ht="96" x14ac:dyDescent="0.25">
      <c r="A128" s="14"/>
      <c r="B128" s="27" t="s">
        <v>379</v>
      </c>
      <c r="C128" s="28" t="s">
        <v>380</v>
      </c>
      <c r="D128" s="47" t="s">
        <v>381</v>
      </c>
      <c r="E128" s="33" t="s">
        <v>3</v>
      </c>
      <c r="F128" s="33">
        <v>576844.67000000004</v>
      </c>
      <c r="G128" s="45">
        <v>69923.3</v>
      </c>
      <c r="H128" s="45">
        <v>496376.4</v>
      </c>
      <c r="I128" s="45">
        <v>8746.84</v>
      </c>
      <c r="J128" s="45">
        <v>1798.13</v>
      </c>
      <c r="K128" s="45">
        <v>0</v>
      </c>
      <c r="L128" s="45">
        <v>0</v>
      </c>
      <c r="M128" s="45">
        <v>0</v>
      </c>
      <c r="N128" s="10">
        <f>G128+H128+I128+J128+K128+L128+M128</f>
        <v>576844.67000000004</v>
      </c>
      <c r="O128" s="10">
        <f>F128-N128</f>
        <v>0</v>
      </c>
    </row>
    <row r="129" spans="1:15" x14ac:dyDescent="0.25">
      <c r="A129" s="14"/>
      <c r="B129" s="27" t="s">
        <v>382</v>
      </c>
      <c r="C129" s="28" t="s">
        <v>383</v>
      </c>
      <c r="D129" s="47" t="s">
        <v>384</v>
      </c>
      <c r="E129" s="33" t="s">
        <v>3</v>
      </c>
      <c r="F129" s="33">
        <v>26772.42</v>
      </c>
      <c r="G129" s="45">
        <v>3245.27</v>
      </c>
      <c r="H129" s="45">
        <v>23037.74</v>
      </c>
      <c r="I129" s="45">
        <v>405.96</v>
      </c>
      <c r="J129" s="45">
        <v>83.45</v>
      </c>
      <c r="K129" s="45">
        <v>0</v>
      </c>
      <c r="L129" s="45">
        <v>0</v>
      </c>
      <c r="M129" s="45">
        <v>0</v>
      </c>
      <c r="N129" s="10">
        <f>G129+H129+I129+J129+K129+L129+M129</f>
        <v>26772.420000000002</v>
      </c>
      <c r="O129" s="10">
        <f>F129-N129</f>
        <v>0</v>
      </c>
    </row>
    <row r="130" spans="1:15" ht="33" x14ac:dyDescent="0.25">
      <c r="A130" s="14"/>
      <c r="B130" s="27" t="s">
        <v>385</v>
      </c>
      <c r="C130" s="28" t="s">
        <v>386</v>
      </c>
      <c r="D130" s="47" t="s">
        <v>387</v>
      </c>
      <c r="E130" s="33" t="s">
        <v>3</v>
      </c>
      <c r="F130" s="33">
        <v>92804.2</v>
      </c>
      <c r="G130" s="45">
        <v>11249.43</v>
      </c>
      <c r="H130" s="45">
        <v>79858.259999999995</v>
      </c>
      <c r="I130" s="45">
        <v>1407.21</v>
      </c>
      <c r="J130" s="45">
        <v>289.3</v>
      </c>
      <c r="K130" s="45">
        <v>0</v>
      </c>
      <c r="L130" s="45">
        <v>0</v>
      </c>
      <c r="M130" s="45">
        <v>0</v>
      </c>
      <c r="N130" s="10">
        <f>G130+H130+I130+J130+K130+L130+M130</f>
        <v>92804.200000000012</v>
      </c>
      <c r="O130" s="10">
        <f>F130-N130</f>
        <v>0</v>
      </c>
    </row>
    <row r="131" spans="1:15" ht="43.5" x14ac:dyDescent="0.25">
      <c r="A131" s="14"/>
      <c r="B131" s="21" t="s">
        <v>50</v>
      </c>
      <c r="C131" s="19" t="s">
        <v>388</v>
      </c>
      <c r="D131" s="46" t="s">
        <v>389</v>
      </c>
      <c r="E131" s="10" t="e">
        <f>E109+E110+E111+E112+E113+E114+E115+E116+E117+E118+E119+E120+E121+E122+E123+E124+E125+E126+E127+E128+E129+E130</f>
        <v>#VALUE!</v>
      </c>
      <c r="F131" s="10">
        <f>F109+F110+F111+F112+F113+F114+F115+F116+F117+F118+F119+F120+F121+F122+F123+F124+F125+F126+F127+F128+F129+F130</f>
        <v>9970053.1699999999</v>
      </c>
      <c r="G131" s="10">
        <f>G109+G110+G111+G112+G113+G114+G115+G116+G117+G118+G119+G120+G121+G122+G123+G124+G125+G126+G127+G128+G129+G130</f>
        <v>1208538.5799999998</v>
      </c>
      <c r="H131" s="10">
        <f>H109+H110+H111+H112+H113+H114+H115+H116+H117+H118+H119+H120+H121+H122+H123+H124+H125+H126+H127+H128+H129+H130</f>
        <v>8579257.629999999</v>
      </c>
      <c r="I131" s="10">
        <f>I109+I110+I111+I112+I113+I114+I115+I116+I117+I118+I119+I120+I121+I122+I123+I124+I125+I126+I127+I128+I129+I130</f>
        <v>151178.53999999998</v>
      </c>
      <c r="J131" s="10">
        <f>J109+J110+J111+J112+J113+J114+J115+J116+J117+J118+J119+J120+J121+J122+J123+J124+J125+J126+J127+J128+J129+J130</f>
        <v>31078.42</v>
      </c>
      <c r="K131" s="10">
        <f>K109+K110+K111+K112+K113+K114+K115+K116+K117+K118+K119+K120+K121+K122+K123+K124+K125+K126+K127+K128+K129+K130</f>
        <v>0</v>
      </c>
      <c r="L131" s="10">
        <f>L109+L110+L111+L112+L113+L114+L115+L116+L117+L118+L119+L120+L121+L122+L123+L124+L125+L126+L127+L128+L129+L130</f>
        <v>0</v>
      </c>
      <c r="M131" s="10">
        <f>M109+M110+M111+M112+M113+M114+M115+M116+M117+M118+M119+M120+M121+M122+M123+M124+M125+M126+M127+M128+M129+M130</f>
        <v>0</v>
      </c>
      <c r="N131" s="10">
        <f>G131+H131+I131+J131+K131+L131+M131</f>
        <v>9970053.1699999981</v>
      </c>
      <c r="O131" s="10">
        <f>F131-N131</f>
        <v>0</v>
      </c>
    </row>
    <row r="132" spans="1:15" ht="43.5" x14ac:dyDescent="0.25">
      <c r="A132" s="26" t="s">
        <v>390</v>
      </c>
      <c r="B132" s="27" t="s">
        <v>391</v>
      </c>
      <c r="C132" s="28" t="s">
        <v>392</v>
      </c>
      <c r="D132" s="47" t="s">
        <v>393</v>
      </c>
      <c r="E132" s="33" t="s">
        <v>3</v>
      </c>
      <c r="F132" s="33">
        <v>15271330.18</v>
      </c>
      <c r="G132" s="45">
        <v>1963014.53</v>
      </c>
      <c r="H132" s="45">
        <v>13023059.789999999</v>
      </c>
      <c r="I132" s="45">
        <v>214666.43</v>
      </c>
      <c r="J132" s="45">
        <v>70589.429999999993</v>
      </c>
      <c r="K132" s="45">
        <v>0</v>
      </c>
      <c r="L132" s="45">
        <v>0</v>
      </c>
      <c r="M132" s="45">
        <v>0</v>
      </c>
      <c r="N132" s="10">
        <f>G132+H132+I132+J132+K132+L132+M132</f>
        <v>15271330.179999998</v>
      </c>
      <c r="O132" s="10">
        <f>F132-N132</f>
        <v>0</v>
      </c>
    </row>
    <row r="133" spans="1:15" ht="43.5" x14ac:dyDescent="0.25">
      <c r="A133" s="14"/>
      <c r="B133" s="27" t="s">
        <v>394</v>
      </c>
      <c r="C133" s="28" t="s">
        <v>395</v>
      </c>
      <c r="D133" s="47" t="s">
        <v>396</v>
      </c>
      <c r="E133" s="33" t="s">
        <v>3</v>
      </c>
      <c r="F133" s="33">
        <v>176985.27</v>
      </c>
      <c r="G133" s="45">
        <v>22750.12</v>
      </c>
      <c r="H133" s="45">
        <v>150929.21</v>
      </c>
      <c r="I133" s="45">
        <v>2487.85</v>
      </c>
      <c r="J133" s="45">
        <v>818.09</v>
      </c>
      <c r="K133" s="45">
        <v>0</v>
      </c>
      <c r="L133" s="45">
        <v>0</v>
      </c>
      <c r="M133" s="45">
        <v>0</v>
      </c>
      <c r="N133" s="10">
        <f>G133+H133+I133+J133+K133+L133+M133</f>
        <v>176985.27</v>
      </c>
      <c r="O133" s="10">
        <f>F133-N133</f>
        <v>0</v>
      </c>
    </row>
    <row r="134" spans="1:15" ht="43.5" x14ac:dyDescent="0.25">
      <c r="A134" s="14"/>
      <c r="B134" s="27" t="s">
        <v>397</v>
      </c>
      <c r="C134" s="28" t="s">
        <v>398</v>
      </c>
      <c r="D134" s="47" t="s">
        <v>399</v>
      </c>
      <c r="E134" s="33" t="s">
        <v>3</v>
      </c>
      <c r="F134" s="33">
        <v>18020565.329999998</v>
      </c>
      <c r="G134" s="45">
        <v>2316408.02</v>
      </c>
      <c r="H134" s="45">
        <v>15367548.02</v>
      </c>
      <c r="I134" s="45">
        <v>253311.95</v>
      </c>
      <c r="J134" s="45">
        <v>83297.34</v>
      </c>
      <c r="K134" s="45">
        <v>0</v>
      </c>
      <c r="L134" s="45">
        <v>0</v>
      </c>
      <c r="M134" s="45">
        <v>0</v>
      </c>
      <c r="N134" s="10">
        <f>G134+H134+I134+J134+K134+L134+M134</f>
        <v>18020565.329999998</v>
      </c>
      <c r="O134" s="10">
        <f>F134-N134</f>
        <v>0</v>
      </c>
    </row>
    <row r="135" spans="1:15" ht="64.5" x14ac:dyDescent="0.25">
      <c r="A135" s="14"/>
      <c r="B135" s="27" t="s">
        <v>400</v>
      </c>
      <c r="C135" s="28" t="s">
        <v>401</v>
      </c>
      <c r="D135" s="47" t="s">
        <v>402</v>
      </c>
      <c r="E135" s="33" t="s">
        <v>3</v>
      </c>
      <c r="F135" s="33">
        <v>32532.43</v>
      </c>
      <c r="G135" s="45">
        <v>4196.16</v>
      </c>
      <c r="H135" s="45">
        <v>27690.91</v>
      </c>
      <c r="I135" s="45">
        <v>528.30999999999995</v>
      </c>
      <c r="J135" s="45">
        <v>117.05</v>
      </c>
      <c r="K135" s="45">
        <v>0</v>
      </c>
      <c r="L135" s="45">
        <v>0</v>
      </c>
      <c r="M135" s="45">
        <v>0</v>
      </c>
      <c r="N135" s="10">
        <f>G135+H135+I135+J135+K135+L135+M135</f>
        <v>32532.43</v>
      </c>
      <c r="O135" s="10">
        <f>F135-N135</f>
        <v>0</v>
      </c>
    </row>
    <row r="136" spans="1:15" ht="64.5" x14ac:dyDescent="0.25">
      <c r="A136" s="14"/>
      <c r="B136" s="27" t="s">
        <v>403</v>
      </c>
      <c r="C136" s="28" t="s">
        <v>404</v>
      </c>
      <c r="D136" s="47" t="s">
        <v>405</v>
      </c>
      <c r="E136" s="33" t="s">
        <v>3</v>
      </c>
      <c r="F136" s="33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N136" s="10">
        <f>G136+H136+I136+J136+K136+L136+M136</f>
        <v>0</v>
      </c>
      <c r="O136" s="10">
        <f>F136-N136</f>
        <v>0</v>
      </c>
    </row>
    <row r="137" spans="1:15" ht="54" x14ac:dyDescent="0.25">
      <c r="A137" s="14"/>
      <c r="B137" s="27" t="s">
        <v>406</v>
      </c>
      <c r="C137" s="28" t="s">
        <v>407</v>
      </c>
      <c r="D137" s="47" t="s">
        <v>408</v>
      </c>
      <c r="E137" s="33" t="s">
        <v>3</v>
      </c>
      <c r="F137" s="33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10">
        <f>G137+H137+I137+J137+K137+L137+M137</f>
        <v>0</v>
      </c>
      <c r="O137" s="10">
        <f>F137-N137</f>
        <v>0</v>
      </c>
    </row>
    <row r="138" spans="1:15" ht="54" x14ac:dyDescent="0.25">
      <c r="A138" s="14"/>
      <c r="B138" s="27" t="s">
        <v>409</v>
      </c>
      <c r="C138" s="28" t="s">
        <v>410</v>
      </c>
      <c r="D138" s="47" t="s">
        <v>411</v>
      </c>
      <c r="E138" s="33" t="s">
        <v>3</v>
      </c>
      <c r="F138" s="33">
        <v>9154128.1600000001</v>
      </c>
      <c r="G138" s="45">
        <v>1157963.8799999999</v>
      </c>
      <c r="H138" s="45">
        <v>7720093.1200000001</v>
      </c>
      <c r="I138" s="45">
        <v>264618.98</v>
      </c>
      <c r="J138" s="45">
        <v>11452.18</v>
      </c>
      <c r="K138" s="45">
        <v>0</v>
      </c>
      <c r="L138" s="45">
        <v>0</v>
      </c>
      <c r="M138" s="45">
        <v>0</v>
      </c>
      <c r="N138" s="10">
        <f>G138+H138+I138+J138+K138+L138+M138</f>
        <v>9154128.1600000001</v>
      </c>
      <c r="O138" s="10">
        <f>F138-N138</f>
        <v>0</v>
      </c>
    </row>
    <row r="139" spans="1:15" ht="64.5" x14ac:dyDescent="0.25">
      <c r="A139" s="14"/>
      <c r="B139" s="27" t="s">
        <v>412</v>
      </c>
      <c r="C139" s="28" t="s">
        <v>413</v>
      </c>
      <c r="D139" s="47" t="s">
        <v>414</v>
      </c>
      <c r="E139" s="33" t="s">
        <v>3</v>
      </c>
      <c r="F139" s="33">
        <v>237756.01</v>
      </c>
      <c r="G139" s="45">
        <v>22740.79</v>
      </c>
      <c r="H139" s="45">
        <v>211843.28</v>
      </c>
      <c r="I139" s="45">
        <v>2596.65</v>
      </c>
      <c r="J139" s="45">
        <v>575.29</v>
      </c>
      <c r="K139" s="45">
        <v>0</v>
      </c>
      <c r="L139" s="45">
        <v>0</v>
      </c>
      <c r="M139" s="45">
        <v>0</v>
      </c>
      <c r="N139" s="10">
        <f>G139+H139+I139+J139+K139+L139+M139</f>
        <v>237756.01</v>
      </c>
      <c r="O139" s="10">
        <f>F139-N139</f>
        <v>0</v>
      </c>
    </row>
    <row r="140" spans="1:15" ht="64.5" x14ac:dyDescent="0.25">
      <c r="A140" s="14"/>
      <c r="B140" s="27" t="s">
        <v>415</v>
      </c>
      <c r="C140" s="28" t="s">
        <v>416</v>
      </c>
      <c r="D140" s="47" t="s">
        <v>417</v>
      </c>
      <c r="E140" s="33" t="s">
        <v>3</v>
      </c>
      <c r="F140" s="33">
        <v>2247855.14</v>
      </c>
      <c r="G140" s="45">
        <v>215001.97</v>
      </c>
      <c r="H140" s="45">
        <v>2002864.2</v>
      </c>
      <c r="I140" s="45">
        <v>24549.9</v>
      </c>
      <c r="J140" s="45">
        <v>5439.07</v>
      </c>
      <c r="K140" s="45">
        <v>0</v>
      </c>
      <c r="L140" s="45">
        <v>0</v>
      </c>
      <c r="M140" s="45">
        <v>0</v>
      </c>
      <c r="N140" s="10">
        <f>G140+H140+I140+J140+K140+L140+M140</f>
        <v>2247855.1399999997</v>
      </c>
      <c r="O140" s="10">
        <f>F140-N140</f>
        <v>0</v>
      </c>
    </row>
    <row r="141" spans="1:15" ht="33" x14ac:dyDescent="0.25">
      <c r="A141" s="14"/>
      <c r="B141" s="27" t="s">
        <v>418</v>
      </c>
      <c r="C141" s="28" t="s">
        <v>419</v>
      </c>
      <c r="D141" s="47" t="s">
        <v>420</v>
      </c>
      <c r="E141" s="33" t="s">
        <v>3</v>
      </c>
      <c r="F141" s="33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10">
        <f>G141+H141+I141+J141+K141+L141+M141</f>
        <v>0</v>
      </c>
      <c r="O141" s="10">
        <f>F141-N141</f>
        <v>0</v>
      </c>
    </row>
    <row r="142" spans="1:15" ht="43.5" x14ac:dyDescent="0.25">
      <c r="A142" s="14"/>
      <c r="B142" s="27" t="s">
        <v>421</v>
      </c>
      <c r="C142" s="28" t="s">
        <v>422</v>
      </c>
      <c r="D142" s="47" t="s">
        <v>423</v>
      </c>
      <c r="E142" s="33" t="s">
        <v>3</v>
      </c>
      <c r="F142" s="33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10">
        <f>G142+H142+I142+J142+K142+L142+M142</f>
        <v>0</v>
      </c>
      <c r="O142" s="10">
        <f>F142-N142</f>
        <v>0</v>
      </c>
    </row>
    <row r="143" spans="1:15" ht="54" x14ac:dyDescent="0.25">
      <c r="A143" s="14"/>
      <c r="B143" s="27" t="s">
        <v>424</v>
      </c>
      <c r="C143" s="28" t="s">
        <v>425</v>
      </c>
      <c r="D143" s="47" t="s">
        <v>426</v>
      </c>
      <c r="E143" s="33" t="s">
        <v>3</v>
      </c>
      <c r="F143" s="33">
        <v>36879.71</v>
      </c>
      <c r="G143" s="45">
        <v>0</v>
      </c>
      <c r="H143" s="45">
        <v>36879.71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10">
        <f>G143+H143+I143+J143+K143+L143+M143</f>
        <v>36879.71</v>
      </c>
      <c r="O143" s="10">
        <f>F143-N143</f>
        <v>0</v>
      </c>
    </row>
    <row r="144" spans="1:15" ht="43.5" x14ac:dyDescent="0.25">
      <c r="A144" s="14"/>
      <c r="B144" s="27" t="s">
        <v>427</v>
      </c>
      <c r="C144" s="28" t="s">
        <v>428</v>
      </c>
      <c r="D144" s="47" t="s">
        <v>429</v>
      </c>
      <c r="E144" s="33" t="s">
        <v>3</v>
      </c>
      <c r="F144" s="33">
        <v>497324.58</v>
      </c>
      <c r="G144" s="45">
        <v>63927.33</v>
      </c>
      <c r="H144" s="45">
        <v>424107.64</v>
      </c>
      <c r="I144" s="45">
        <v>6990.81</v>
      </c>
      <c r="J144" s="45">
        <v>2298.8000000000002</v>
      </c>
      <c r="K144" s="45">
        <v>0</v>
      </c>
      <c r="L144" s="45">
        <v>0</v>
      </c>
      <c r="M144" s="45">
        <v>0</v>
      </c>
      <c r="N144" s="10">
        <f>G144+H144+I144+J144+K144+L144+M144</f>
        <v>497324.58</v>
      </c>
      <c r="O144" s="10">
        <f>F144-N144</f>
        <v>0</v>
      </c>
    </row>
    <row r="145" spans="1:15" ht="43.5" x14ac:dyDescent="0.25">
      <c r="A145" s="14"/>
      <c r="B145" s="27" t="s">
        <v>430</v>
      </c>
      <c r="C145" s="28" t="s">
        <v>431</v>
      </c>
      <c r="D145" s="47" t="s">
        <v>432</v>
      </c>
      <c r="E145" s="33" t="s">
        <v>3</v>
      </c>
      <c r="F145" s="33">
        <v>15780.35</v>
      </c>
      <c r="G145" s="45">
        <v>2028.45</v>
      </c>
      <c r="H145" s="45">
        <v>13457.14</v>
      </c>
      <c r="I145" s="45">
        <v>221.82</v>
      </c>
      <c r="J145" s="45">
        <v>72.94</v>
      </c>
      <c r="K145" s="45">
        <v>0</v>
      </c>
      <c r="L145" s="45">
        <v>0</v>
      </c>
      <c r="M145" s="45">
        <v>0</v>
      </c>
      <c r="N145" s="10">
        <f>G145+H145+I145+J145+K145+L145+M145</f>
        <v>15780.35</v>
      </c>
      <c r="O145" s="10">
        <f>F145-N145</f>
        <v>0</v>
      </c>
    </row>
    <row r="146" spans="1:15" ht="33" x14ac:dyDescent="0.25">
      <c r="A146" s="14"/>
      <c r="B146" s="27" t="s">
        <v>433</v>
      </c>
      <c r="C146" s="28" t="s">
        <v>434</v>
      </c>
      <c r="D146" s="47" t="s">
        <v>435</v>
      </c>
      <c r="E146" s="33" t="s">
        <v>3</v>
      </c>
      <c r="F146" s="33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10">
        <f>G146+H146+I146+J146+K146+L146+M146</f>
        <v>0</v>
      </c>
      <c r="O146" s="10">
        <f>F146-N146</f>
        <v>0</v>
      </c>
    </row>
    <row r="147" spans="1:15" ht="43.5" x14ac:dyDescent="0.25">
      <c r="A147" s="14"/>
      <c r="B147" s="27" t="s">
        <v>436</v>
      </c>
      <c r="C147" s="28" t="s">
        <v>437</v>
      </c>
      <c r="D147" s="47" t="s">
        <v>438</v>
      </c>
      <c r="E147" s="33" t="s">
        <v>3</v>
      </c>
      <c r="F147" s="33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10">
        <f>G147+H147+I147+J147+K147+L147+M147</f>
        <v>0</v>
      </c>
      <c r="O147" s="10">
        <f>F147-N147</f>
        <v>0</v>
      </c>
    </row>
    <row r="148" spans="1:15" ht="33" x14ac:dyDescent="0.25">
      <c r="A148" s="14"/>
      <c r="B148" s="27" t="s">
        <v>439</v>
      </c>
      <c r="C148" s="28" t="s">
        <v>440</v>
      </c>
      <c r="D148" s="47" t="s">
        <v>441</v>
      </c>
      <c r="E148" s="33" t="s">
        <v>3</v>
      </c>
      <c r="F148" s="33">
        <v>2976200.4</v>
      </c>
      <c r="G148" s="45">
        <v>356898.76</v>
      </c>
      <c r="H148" s="45">
        <v>2558277.63</v>
      </c>
      <c r="I148" s="45">
        <v>52176.53</v>
      </c>
      <c r="J148" s="45">
        <v>8847.48</v>
      </c>
      <c r="K148" s="45">
        <v>0</v>
      </c>
      <c r="L148" s="45">
        <v>0</v>
      </c>
      <c r="M148" s="45">
        <v>0</v>
      </c>
      <c r="N148" s="10">
        <f>G148+H148+I148+J148+K148+L148+M148</f>
        <v>2976200.3999999994</v>
      </c>
      <c r="O148" s="10">
        <f>F148-N148</f>
        <v>0</v>
      </c>
    </row>
    <row r="149" spans="1:15" ht="54" x14ac:dyDescent="0.25">
      <c r="A149" s="14"/>
      <c r="B149" s="27" t="s">
        <v>442</v>
      </c>
      <c r="C149" s="28" t="s">
        <v>443</v>
      </c>
      <c r="D149" s="47" t="s">
        <v>444</v>
      </c>
      <c r="E149" s="33" t="s">
        <v>3</v>
      </c>
      <c r="F149" s="33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10">
        <f>G149+H149+I149+J149+K149+L149+M149</f>
        <v>0</v>
      </c>
      <c r="O149" s="10">
        <f>F149-N149</f>
        <v>0</v>
      </c>
    </row>
    <row r="150" spans="1:15" ht="54" x14ac:dyDescent="0.25">
      <c r="A150" s="14"/>
      <c r="B150" s="27" t="s">
        <v>445</v>
      </c>
      <c r="C150" s="28" t="s">
        <v>446</v>
      </c>
      <c r="D150" s="47" t="s">
        <v>447</v>
      </c>
      <c r="E150" s="33" t="s">
        <v>3</v>
      </c>
      <c r="F150" s="33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10">
        <f>G150+H150+I150+J150+K150+L150+M150</f>
        <v>0</v>
      </c>
      <c r="O150" s="10">
        <f>F150-N150</f>
        <v>0</v>
      </c>
    </row>
    <row r="151" spans="1:15" ht="43.5" x14ac:dyDescent="0.25">
      <c r="A151" s="14"/>
      <c r="B151" s="27" t="s">
        <v>448</v>
      </c>
      <c r="C151" s="28" t="s">
        <v>449</v>
      </c>
      <c r="D151" s="47" t="s">
        <v>450</v>
      </c>
      <c r="E151" s="33" t="s">
        <v>3</v>
      </c>
      <c r="F151" s="33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10">
        <f>G151+H151+I151+J151+K151+L151+M151</f>
        <v>0</v>
      </c>
      <c r="O151" s="10">
        <f>F151-N151</f>
        <v>0</v>
      </c>
    </row>
    <row r="152" spans="1:15" ht="22.5" x14ac:dyDescent="0.25">
      <c r="A152" s="14"/>
      <c r="B152" s="21" t="s">
        <v>50</v>
      </c>
      <c r="C152" s="19" t="s">
        <v>451</v>
      </c>
      <c r="D152" s="46" t="s">
        <v>452</v>
      </c>
      <c r="E152" s="10" t="e">
        <f>E132+E133+E134+E135+E136+E137+E138+E139+E140+E141+E142+E143+E144+E145+E146+E147+E148+E149+E150+E151</f>
        <v>#VALUE!</v>
      </c>
      <c r="F152" s="10">
        <f>F132+F133+F134+F135+F136+F137+F138+F139+F140+F141+F142+F143+F144+F145+F146+F147+F148+F149+F150+F151</f>
        <v>48667337.559999995</v>
      </c>
      <c r="G152" s="10">
        <f>G132+G133+G134+G135+G136+G137+G138+G139+G140+G141+G142+G143+G144+G145+G146+G147+G148+G149+G150+G151</f>
        <v>6124930.0099999998</v>
      </c>
      <c r="H152" s="10">
        <f>H132+H133+H134+H135+H136+H137+H138+H139+H140+H141+H142+H143+H144+H145+H146+H147+H148+H149+H150+H151</f>
        <v>41536750.650000006</v>
      </c>
      <c r="I152" s="10">
        <f>I132+I133+I134+I135+I136+I137+I138+I139+I140+I141+I142+I143+I144+I145+I146+I147+I148+I149+I150+I151</f>
        <v>822149.2300000001</v>
      </c>
      <c r="J152" s="10">
        <f>J132+J133+J134+J135+J136+J137+J138+J139+J140+J141+J142+J143+J144+J145+J146+J147+J148+J149+J150+J151</f>
        <v>183507.66999999998</v>
      </c>
      <c r="K152" s="10">
        <f>K132+K133+K134+K135+K136+K137+K138+K139+K140+K141+K142+K143+K144+K145+K146+K147+K148+K149+K150+K151</f>
        <v>0</v>
      </c>
      <c r="L152" s="10">
        <f>L132+L133+L134+L135+L136+L137+L138+L139+L140+L141+L142+L143+L144+L145+L146+L147+L148+L149+L150+L151</f>
        <v>0</v>
      </c>
      <c r="M152" s="10">
        <f>M132+M133+M134+M135+M136+M137+M138+M139+M140+M141+M142+M143+M144+M145+M146+M147+M148+M149+M150+M151</f>
        <v>0</v>
      </c>
      <c r="N152" s="10">
        <f>G152+H152+I152+J152+K152+L152+M152</f>
        <v>48667337.560000002</v>
      </c>
      <c r="O152" s="10">
        <f>F152-N152</f>
        <v>0</v>
      </c>
    </row>
    <row r="153" spans="1:15" ht="54" x14ac:dyDescent="0.25">
      <c r="A153" s="26" t="s">
        <v>453</v>
      </c>
      <c r="B153" s="27" t="s">
        <v>454</v>
      </c>
      <c r="C153" s="28" t="s">
        <v>455</v>
      </c>
      <c r="D153" s="47" t="s">
        <v>456</v>
      </c>
      <c r="E153" s="33" t="s">
        <v>3</v>
      </c>
      <c r="F153" s="33">
        <v>33898.15</v>
      </c>
      <c r="G153" s="45">
        <v>4472.67</v>
      </c>
      <c r="H153" s="45">
        <v>28833.97</v>
      </c>
      <c r="I153" s="45">
        <v>470.31</v>
      </c>
      <c r="J153" s="45">
        <v>121.2</v>
      </c>
      <c r="K153" s="45">
        <v>0</v>
      </c>
      <c r="L153" s="45">
        <v>0</v>
      </c>
      <c r="M153" s="45">
        <v>0</v>
      </c>
      <c r="N153" s="10">
        <f>G153+H153+I153+J153+K153+L153+M153</f>
        <v>33898.149999999994</v>
      </c>
      <c r="O153" s="10">
        <f>F153-N153</f>
        <v>0</v>
      </c>
    </row>
    <row r="154" spans="1:15" ht="33" x14ac:dyDescent="0.25">
      <c r="A154" s="14"/>
      <c r="B154" s="27" t="s">
        <v>457</v>
      </c>
      <c r="C154" s="28" t="s">
        <v>458</v>
      </c>
      <c r="D154" s="47" t="s">
        <v>459</v>
      </c>
      <c r="E154" s="33" t="s">
        <v>3</v>
      </c>
      <c r="F154" s="33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10">
        <f>G154+H154+I154+J154+K154+L154+M154</f>
        <v>0</v>
      </c>
      <c r="O154" s="10">
        <f>F154-N154</f>
        <v>0</v>
      </c>
    </row>
    <row r="155" spans="1:15" ht="33" x14ac:dyDescent="0.25">
      <c r="A155" s="14"/>
      <c r="B155" s="27" t="s">
        <v>460</v>
      </c>
      <c r="C155" s="28" t="s">
        <v>461</v>
      </c>
      <c r="D155" s="47" t="s">
        <v>462</v>
      </c>
      <c r="E155" s="33" t="s">
        <v>3</v>
      </c>
      <c r="F155" s="33">
        <v>752319.6</v>
      </c>
      <c r="G155" s="45">
        <v>99264.25</v>
      </c>
      <c r="H155" s="45">
        <v>639927.47</v>
      </c>
      <c r="I155" s="45">
        <v>10438.049999999999</v>
      </c>
      <c r="J155" s="45">
        <v>2689.83</v>
      </c>
      <c r="K155" s="45">
        <v>0</v>
      </c>
      <c r="L155" s="45">
        <v>0</v>
      </c>
      <c r="M155" s="45">
        <v>0</v>
      </c>
      <c r="N155" s="10">
        <f>G155+H155+I155+J155+K155+L155+M155</f>
        <v>752319.6</v>
      </c>
      <c r="O155" s="10">
        <f>F155-N155</f>
        <v>0</v>
      </c>
    </row>
    <row r="156" spans="1:15" ht="54" x14ac:dyDescent="0.25">
      <c r="A156" s="14"/>
      <c r="B156" s="27" t="s">
        <v>463</v>
      </c>
      <c r="C156" s="28" t="s">
        <v>464</v>
      </c>
      <c r="D156" s="47" t="s">
        <v>465</v>
      </c>
      <c r="E156" s="33" t="s">
        <v>3</v>
      </c>
      <c r="F156" s="33">
        <v>454486.2</v>
      </c>
      <c r="G156" s="45">
        <v>59966.84</v>
      </c>
      <c r="H156" s="45">
        <v>386588.63</v>
      </c>
      <c r="I156" s="45">
        <v>6305.77</v>
      </c>
      <c r="J156" s="45">
        <v>1624.96</v>
      </c>
      <c r="K156" s="45">
        <v>0</v>
      </c>
      <c r="L156" s="45">
        <v>0</v>
      </c>
      <c r="M156" s="45">
        <v>0</v>
      </c>
      <c r="N156" s="10">
        <f>G156+H156+I156+J156+K156+L156+M156</f>
        <v>454486.2</v>
      </c>
      <c r="O156" s="10">
        <f>F156-N156</f>
        <v>0</v>
      </c>
    </row>
    <row r="157" spans="1:15" ht="43.5" x14ac:dyDescent="0.25">
      <c r="A157" s="14"/>
      <c r="B157" s="21" t="s">
        <v>50</v>
      </c>
      <c r="C157" s="19" t="s">
        <v>466</v>
      </c>
      <c r="D157" s="46" t="s">
        <v>467</v>
      </c>
      <c r="E157" s="10" t="e">
        <f>E153+E154+E155+E156</f>
        <v>#VALUE!</v>
      </c>
      <c r="F157" s="10">
        <f>F153+F154+F155+F156</f>
        <v>1240703.95</v>
      </c>
      <c r="G157" s="10">
        <f>G153+G154+G155+G156</f>
        <v>163703.76</v>
      </c>
      <c r="H157" s="10">
        <f>H153+H154+H155+H156</f>
        <v>1055350.0699999998</v>
      </c>
      <c r="I157" s="10">
        <f>I153+I154+I155+I156</f>
        <v>17214.129999999997</v>
      </c>
      <c r="J157" s="10">
        <f>J153+J154+J155+J156</f>
        <v>4435.99</v>
      </c>
      <c r="K157" s="10">
        <f>K153+K154+K155+K156</f>
        <v>0</v>
      </c>
      <c r="L157" s="10">
        <f>L153+L154+L155+L156</f>
        <v>0</v>
      </c>
      <c r="M157" s="10">
        <f>M153+M154+M155+M156</f>
        <v>0</v>
      </c>
      <c r="N157" s="10">
        <f>G157+H157+I157+J157+K157+L157+M157</f>
        <v>1240703.9499999997</v>
      </c>
      <c r="O157" s="10">
        <f>F157-N157</f>
        <v>0</v>
      </c>
    </row>
    <row r="158" spans="1:15" ht="22.5" x14ac:dyDescent="0.25">
      <c r="A158" s="26" t="s">
        <v>468</v>
      </c>
      <c r="B158" s="27" t="s">
        <v>469</v>
      </c>
      <c r="C158" s="28" t="s">
        <v>470</v>
      </c>
      <c r="D158" s="47" t="s">
        <v>471</v>
      </c>
      <c r="E158" s="33" t="s">
        <v>3</v>
      </c>
      <c r="F158" s="33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10">
        <f>G158+H158+I158+J158+K158+L158+M158</f>
        <v>0</v>
      </c>
      <c r="O158" s="10">
        <f>F158-N158</f>
        <v>0</v>
      </c>
    </row>
    <row r="159" spans="1:15" ht="54" x14ac:dyDescent="0.25">
      <c r="A159" s="14"/>
      <c r="B159" s="21" t="s">
        <v>50</v>
      </c>
      <c r="C159" s="19" t="s">
        <v>472</v>
      </c>
      <c r="D159" s="46" t="s">
        <v>473</v>
      </c>
      <c r="E159" s="10" t="str">
        <f>E158</f>
        <v/>
      </c>
      <c r="F159" s="10">
        <f>F158</f>
        <v>0</v>
      </c>
      <c r="G159" s="10">
        <f>G158</f>
        <v>0</v>
      </c>
      <c r="H159" s="10">
        <f>H158</f>
        <v>0</v>
      </c>
      <c r="I159" s="10">
        <f>I158</f>
        <v>0</v>
      </c>
      <c r="J159" s="10">
        <f>J158</f>
        <v>0</v>
      </c>
      <c r="K159" s="10">
        <f>K158</f>
        <v>0</v>
      </c>
      <c r="L159" s="10">
        <f>L158</f>
        <v>0</v>
      </c>
      <c r="M159" s="10">
        <f>M158</f>
        <v>0</v>
      </c>
      <c r="N159" s="10">
        <f>G159+H159+I159+J159+K159+L159+M159</f>
        <v>0</v>
      </c>
      <c r="O159" s="10">
        <f>F159-N159</f>
        <v>0</v>
      </c>
    </row>
    <row r="160" spans="1:15" ht="33" x14ac:dyDescent="0.25">
      <c r="A160" s="26" t="s">
        <v>474</v>
      </c>
      <c r="B160" s="27" t="s">
        <v>475</v>
      </c>
      <c r="C160" s="28" t="s">
        <v>476</v>
      </c>
      <c r="D160" s="47" t="s">
        <v>477</v>
      </c>
      <c r="E160" s="33" t="s">
        <v>3</v>
      </c>
      <c r="F160" s="33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10">
        <f>G160+H160+I160+J160+K160+L160+M160</f>
        <v>0</v>
      </c>
      <c r="O160" s="10">
        <f>F160-N160</f>
        <v>0</v>
      </c>
    </row>
    <row r="161" spans="1:15" ht="43.5" x14ac:dyDescent="0.25">
      <c r="A161" s="14"/>
      <c r="B161" s="27" t="s">
        <v>478</v>
      </c>
      <c r="C161" s="28" t="s">
        <v>479</v>
      </c>
      <c r="D161" s="47" t="s">
        <v>480</v>
      </c>
      <c r="E161" s="33" t="s">
        <v>3</v>
      </c>
      <c r="F161" s="33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10">
        <f>G161+H161+I161+J161+K161+L161+M161</f>
        <v>0</v>
      </c>
      <c r="O161" s="10">
        <f>F161-N161</f>
        <v>0</v>
      </c>
    </row>
    <row r="162" spans="1:15" ht="75" x14ac:dyDescent="0.25">
      <c r="A162" s="14"/>
      <c r="B162" s="21" t="s">
        <v>50</v>
      </c>
      <c r="C162" s="19" t="s">
        <v>481</v>
      </c>
      <c r="D162" s="46" t="s">
        <v>482</v>
      </c>
      <c r="E162" s="10" t="e">
        <f>E160+E161</f>
        <v>#VALUE!</v>
      </c>
      <c r="F162" s="10">
        <f>F160+F161</f>
        <v>0</v>
      </c>
      <c r="G162" s="10">
        <f>G160+G161</f>
        <v>0</v>
      </c>
      <c r="H162" s="10">
        <f>H160+H161</f>
        <v>0</v>
      </c>
      <c r="I162" s="10">
        <f>I160+I161</f>
        <v>0</v>
      </c>
      <c r="J162" s="10">
        <f>J160+J161</f>
        <v>0</v>
      </c>
      <c r="K162" s="10">
        <f>K160+K161</f>
        <v>0</v>
      </c>
      <c r="L162" s="10">
        <f>L160+L161</f>
        <v>0</v>
      </c>
      <c r="M162" s="10">
        <f>M160+M161</f>
        <v>0</v>
      </c>
      <c r="N162" s="10">
        <f>G162+H162+I162+J162+K162+L162+M162</f>
        <v>0</v>
      </c>
      <c r="O162" s="10">
        <f>F162-N162</f>
        <v>0</v>
      </c>
    </row>
    <row r="163" spans="1:15" ht="22.5" x14ac:dyDescent="0.25">
      <c r="A163" s="26" t="s">
        <v>483</v>
      </c>
      <c r="B163" s="27" t="s">
        <v>484</v>
      </c>
      <c r="C163" s="28" t="s">
        <v>485</v>
      </c>
      <c r="D163" s="47" t="s">
        <v>486</v>
      </c>
      <c r="E163" s="33" t="s">
        <v>3</v>
      </c>
      <c r="F163" s="33">
        <v>459339.32</v>
      </c>
      <c r="G163" s="45">
        <v>52390.33</v>
      </c>
      <c r="H163" s="45">
        <v>398542.64</v>
      </c>
      <c r="I163" s="45">
        <v>6957.37</v>
      </c>
      <c r="J163" s="45">
        <v>1448.98</v>
      </c>
      <c r="K163" s="45">
        <v>0</v>
      </c>
      <c r="L163" s="45">
        <v>0</v>
      </c>
      <c r="M163" s="45">
        <v>0</v>
      </c>
      <c r="N163" s="10">
        <f>G163+H163+I163+J163+K163+L163+M163</f>
        <v>459339.32</v>
      </c>
      <c r="O163" s="10">
        <f>F163-N163</f>
        <v>0</v>
      </c>
    </row>
    <row r="164" spans="1:15" ht="43.5" x14ac:dyDescent="0.25">
      <c r="A164" s="14"/>
      <c r="B164" s="27" t="s">
        <v>487</v>
      </c>
      <c r="C164" s="28" t="s">
        <v>488</v>
      </c>
      <c r="D164" s="47" t="s">
        <v>489</v>
      </c>
      <c r="E164" s="33" t="s">
        <v>3</v>
      </c>
      <c r="F164" s="33">
        <v>215746.27</v>
      </c>
      <c r="G164" s="45">
        <v>24607.119999999999</v>
      </c>
      <c r="H164" s="45">
        <v>187190.79</v>
      </c>
      <c r="I164" s="45">
        <v>3267.79</v>
      </c>
      <c r="J164" s="45">
        <v>680.57</v>
      </c>
      <c r="K164" s="45">
        <v>0</v>
      </c>
      <c r="L164" s="45">
        <v>0</v>
      </c>
      <c r="M164" s="45">
        <v>0</v>
      </c>
      <c r="N164" s="10">
        <f>G164+H164+I164+J164+K164+L164+M164</f>
        <v>215746.27000000002</v>
      </c>
      <c r="O164" s="10">
        <f>F164-N164</f>
        <v>0</v>
      </c>
    </row>
    <row r="165" spans="1:15" ht="64.5" x14ac:dyDescent="0.25">
      <c r="A165" s="14"/>
      <c r="B165" s="27" t="s">
        <v>490</v>
      </c>
      <c r="C165" s="28" t="s">
        <v>491</v>
      </c>
      <c r="D165" s="47" t="s">
        <v>492</v>
      </c>
      <c r="E165" s="33" t="s">
        <v>3</v>
      </c>
      <c r="F165" s="33">
        <v>276597.78999999998</v>
      </c>
      <c r="G165" s="45">
        <v>31547.59</v>
      </c>
      <c r="H165" s="45">
        <v>239988.19</v>
      </c>
      <c r="I165" s="45">
        <v>4189.49</v>
      </c>
      <c r="J165" s="45">
        <v>872.52</v>
      </c>
      <c r="K165" s="45">
        <v>0</v>
      </c>
      <c r="L165" s="45">
        <v>0</v>
      </c>
      <c r="M165" s="45">
        <v>0</v>
      </c>
      <c r="N165" s="10">
        <f>G165+H165+I165+J165+K165+L165+M165</f>
        <v>276597.79000000004</v>
      </c>
      <c r="O165" s="10">
        <f>F165-N165</f>
        <v>0</v>
      </c>
    </row>
    <row r="166" spans="1:15" ht="43.5" x14ac:dyDescent="0.25">
      <c r="A166" s="14"/>
      <c r="B166" s="27" t="s">
        <v>493</v>
      </c>
      <c r="C166" s="28" t="s">
        <v>494</v>
      </c>
      <c r="D166" s="47" t="s">
        <v>495</v>
      </c>
      <c r="E166" s="33" t="s">
        <v>3</v>
      </c>
      <c r="F166" s="33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10">
        <f>G166+H166+I166+J166+K166+L166+M166</f>
        <v>0</v>
      </c>
      <c r="O166" s="10">
        <f>F166-N166</f>
        <v>0</v>
      </c>
    </row>
    <row r="167" spans="1:15" ht="43.5" x14ac:dyDescent="0.25">
      <c r="A167" s="14"/>
      <c r="B167" s="27" t="s">
        <v>496</v>
      </c>
      <c r="C167" s="28" t="s">
        <v>497</v>
      </c>
      <c r="D167" s="47" t="s">
        <v>498</v>
      </c>
      <c r="E167" s="33" t="s">
        <v>3</v>
      </c>
      <c r="F167" s="33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45">
        <v>0</v>
      </c>
      <c r="N167" s="10">
        <f>G167+H167+I167+J167+K167+L167+M167</f>
        <v>0</v>
      </c>
      <c r="O167" s="10">
        <f>F167-N167</f>
        <v>0</v>
      </c>
    </row>
    <row r="168" spans="1:15" ht="33" x14ac:dyDescent="0.25">
      <c r="A168" s="14"/>
      <c r="B168" s="27" t="s">
        <v>499</v>
      </c>
      <c r="C168" s="28" t="s">
        <v>500</v>
      </c>
      <c r="D168" s="47" t="s">
        <v>501</v>
      </c>
      <c r="E168" s="33" t="s">
        <v>3</v>
      </c>
      <c r="F168" s="33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10">
        <f>G168+H168+I168+J168+K168+L168+M168</f>
        <v>0</v>
      </c>
      <c r="O168" s="10">
        <f>F168-N168</f>
        <v>0</v>
      </c>
    </row>
    <row r="169" spans="1:15" ht="96" x14ac:dyDescent="0.25">
      <c r="A169" s="14"/>
      <c r="B169" s="27" t="s">
        <v>502</v>
      </c>
      <c r="C169" s="28" t="s">
        <v>503</v>
      </c>
      <c r="D169" s="47" t="s">
        <v>504</v>
      </c>
      <c r="E169" s="33" t="s">
        <v>3</v>
      </c>
      <c r="F169" s="33">
        <v>136059.79999999999</v>
      </c>
      <c r="G169" s="45">
        <v>15518.42</v>
      </c>
      <c r="H169" s="45">
        <v>118051.37</v>
      </c>
      <c r="I169" s="45">
        <v>2060.81</v>
      </c>
      <c r="J169" s="45">
        <v>429.2</v>
      </c>
      <c r="K169" s="45">
        <v>0</v>
      </c>
      <c r="L169" s="45">
        <v>0</v>
      </c>
      <c r="M169" s="45">
        <v>0</v>
      </c>
      <c r="N169" s="10">
        <f>G169+H169+I169+J169+K169+L169+M169</f>
        <v>136059.80000000002</v>
      </c>
      <c r="O169" s="10">
        <f>F169-N169</f>
        <v>0</v>
      </c>
    </row>
    <row r="170" spans="1:15" ht="75" x14ac:dyDescent="0.25">
      <c r="A170" s="14"/>
      <c r="B170" s="27" t="s">
        <v>505</v>
      </c>
      <c r="C170" s="28" t="s">
        <v>506</v>
      </c>
      <c r="D170" s="47" t="s">
        <v>507</v>
      </c>
      <c r="E170" s="33" t="s">
        <v>3</v>
      </c>
      <c r="F170" s="33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10">
        <f>G170+H170+I170+J170+K170+L170+M170</f>
        <v>0</v>
      </c>
      <c r="O170" s="10">
        <f>F170-N170</f>
        <v>0</v>
      </c>
    </row>
    <row r="171" spans="1:15" ht="22.5" x14ac:dyDescent="0.25">
      <c r="A171" s="14"/>
      <c r="B171" s="21" t="s">
        <v>50</v>
      </c>
      <c r="C171" s="19" t="s">
        <v>508</v>
      </c>
      <c r="D171" s="46" t="s">
        <v>509</v>
      </c>
      <c r="E171" s="10" t="e">
        <f>E163+E164+E165+E166+E167+E168+E169+E170</f>
        <v>#VALUE!</v>
      </c>
      <c r="F171" s="10">
        <f>F163+F164+F165+F166+F167+F168+F169+F170</f>
        <v>1087743.18</v>
      </c>
      <c r="G171" s="10">
        <f>G163+G164+G165+G166+G167+G168+G169+G170</f>
        <v>124063.45999999999</v>
      </c>
      <c r="H171" s="10">
        <f>H163+H164+H165+H166+H167+H168+H169+H170</f>
        <v>943772.99000000011</v>
      </c>
      <c r="I171" s="10">
        <f>I163+I164+I165+I166+I167+I168+I169+I170</f>
        <v>16475.46</v>
      </c>
      <c r="J171" s="10">
        <f>J163+J164+J165+J166+J167+J168+J169+J170</f>
        <v>3431.27</v>
      </c>
      <c r="K171" s="10">
        <f>K163+K164+K165+K166+K167+K168+K169+K170</f>
        <v>0</v>
      </c>
      <c r="L171" s="10">
        <f>L163+L164+L165+L166+L167+L168+L169+L170</f>
        <v>0</v>
      </c>
      <c r="M171" s="10">
        <f>M163+M164+M165+M166+M167+M168+M169+M170</f>
        <v>0</v>
      </c>
      <c r="N171" s="10">
        <f>G171+H171+I171+J171+K171+L171+M171</f>
        <v>1087743.1800000002</v>
      </c>
      <c r="O171" s="10">
        <f>F171-N171</f>
        <v>0</v>
      </c>
    </row>
    <row r="172" spans="1:15" ht="75" x14ac:dyDescent="0.25">
      <c r="A172" s="7" t="s">
        <v>510</v>
      </c>
      <c r="B172" s="18" t="s">
        <v>511</v>
      </c>
      <c r="C172" s="19" t="s">
        <v>512</v>
      </c>
      <c r="D172" s="46" t="s">
        <v>513</v>
      </c>
      <c r="E172" s="29" t="s">
        <v>3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48">
        <v>0</v>
      </c>
      <c r="O172" s="48">
        <v>0</v>
      </c>
    </row>
    <row r="173" spans="1:15" ht="33" x14ac:dyDescent="0.25">
      <c r="A173" s="7" t="s">
        <v>514</v>
      </c>
      <c r="B173" s="21" t="s">
        <v>50</v>
      </c>
      <c r="C173" s="19" t="s">
        <v>515</v>
      </c>
      <c r="D173" s="46" t="s">
        <v>516</v>
      </c>
      <c r="E173" s="10" t="e">
        <f>E85+E93+E98+E108+E131+E152+E157+E159+E162+E171</f>
        <v>#VALUE!</v>
      </c>
      <c r="F173" s="10">
        <f>F85+F93+F98+F108+F131+F152+F157+F159+F162+F171</f>
        <v>99109435.290000007</v>
      </c>
      <c r="G173" s="10">
        <f>G85+G93+G98+G108+G131+G152+G157+G159+G162+G171</f>
        <v>10227702.340000002</v>
      </c>
      <c r="H173" s="10">
        <f>H85+H93+H98+H108+H131+H152+H157+H159+H162+H171</f>
        <v>87383471.469999999</v>
      </c>
      <c r="I173" s="10">
        <f>I85+I93+I98+I108+I131+I152+I157+I159+I162+I171</f>
        <v>1234066.71</v>
      </c>
      <c r="J173" s="10">
        <f>J85+J93+J98+J108+J131+J152+J157+J159+J162+J171</f>
        <v>264194.76999999996</v>
      </c>
      <c r="K173" s="10">
        <f>K85+K93+K98+K108+K131+K152+K157+K159+K162+K171</f>
        <v>0</v>
      </c>
      <c r="L173" s="10">
        <f>L85+L93+L98+L108+L131+L152+L157+L159+L162+L171</f>
        <v>0</v>
      </c>
      <c r="M173" s="10">
        <f>M85+M93+M98+M108+M131+M152+M157+M159+M162+M171</f>
        <v>0</v>
      </c>
      <c r="N173" s="10">
        <f>G173+H173+I173+J173+K173+L173+M173</f>
        <v>99109435.289999992</v>
      </c>
      <c r="O173" s="10">
        <f>F173-N173</f>
        <v>0</v>
      </c>
    </row>
    <row r="174" spans="1:15" ht="85.5" x14ac:dyDescent="0.25">
      <c r="A174" s="26" t="s">
        <v>517</v>
      </c>
      <c r="B174" s="27" t="s">
        <v>518</v>
      </c>
      <c r="C174" s="28" t="s">
        <v>519</v>
      </c>
      <c r="D174" s="47" t="s">
        <v>520</v>
      </c>
      <c r="E174" s="29" t="s">
        <v>3</v>
      </c>
      <c r="F174" s="33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10">
        <f>G174+H174+I174+J174+K174+L174+M174</f>
        <v>0</v>
      </c>
      <c r="O174" s="10" t="str">
        <f>E174</f>
        <v/>
      </c>
    </row>
    <row r="175" spans="1:15" ht="117" x14ac:dyDescent="0.25">
      <c r="A175" s="14"/>
      <c r="B175" s="27" t="s">
        <v>521</v>
      </c>
      <c r="C175" s="28" t="s">
        <v>522</v>
      </c>
      <c r="D175" s="47" t="s">
        <v>523</v>
      </c>
      <c r="E175" s="29" t="s">
        <v>3</v>
      </c>
      <c r="F175" s="33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10">
        <f>G175+H175+I175+J175+K175+L175+M175</f>
        <v>0</v>
      </c>
      <c r="O175" s="10" t="str">
        <f>E175</f>
        <v/>
      </c>
    </row>
    <row r="176" spans="1:15" ht="33" x14ac:dyDescent="0.25">
      <c r="A176" s="14"/>
      <c r="B176" s="21" t="s">
        <v>50</v>
      </c>
      <c r="C176" s="19" t="s">
        <v>524</v>
      </c>
      <c r="D176" s="46" t="s">
        <v>525</v>
      </c>
      <c r="E176" s="10" t="e">
        <f>E174+E175</f>
        <v>#VALUE!</v>
      </c>
      <c r="F176" s="10">
        <f>F174+F175</f>
        <v>0</v>
      </c>
      <c r="G176" s="10">
        <f>G174+G175</f>
        <v>0</v>
      </c>
      <c r="H176" s="10">
        <f>H174+H175</f>
        <v>0</v>
      </c>
      <c r="I176" s="10">
        <f>I174+I175</f>
        <v>0</v>
      </c>
      <c r="J176" s="10">
        <f>J174+J175</f>
        <v>0</v>
      </c>
      <c r="K176" s="10">
        <f>K174+K175</f>
        <v>0</v>
      </c>
      <c r="L176" s="10">
        <f>L174+L175</f>
        <v>0</v>
      </c>
      <c r="M176" s="10">
        <f>M174+M175</f>
        <v>0</v>
      </c>
      <c r="N176" s="10">
        <f>G176+H176+I176+J176+K176+L176+M176</f>
        <v>0</v>
      </c>
      <c r="O176" s="10">
        <f>K174-K175</f>
        <v>0</v>
      </c>
    </row>
    <row r="177" spans="1:15" ht="43.5" x14ac:dyDescent="0.25">
      <c r="A177" s="7" t="s">
        <v>526</v>
      </c>
      <c r="B177" s="21" t="s">
        <v>50</v>
      </c>
      <c r="C177" s="19" t="s">
        <v>527</v>
      </c>
      <c r="D177" s="46" t="s">
        <v>528</v>
      </c>
      <c r="E177" s="10" t="e">
        <f>E173+E176</f>
        <v>#VALUE!</v>
      </c>
      <c r="F177" s="10">
        <f>F173+F176</f>
        <v>99109435.290000007</v>
      </c>
      <c r="G177" s="10">
        <f>G173+G176</f>
        <v>10227702.340000002</v>
      </c>
      <c r="H177" s="10">
        <f>H173+H176</f>
        <v>87383471.469999999</v>
      </c>
      <c r="I177" s="10">
        <f>I173+I176</f>
        <v>1234066.71</v>
      </c>
      <c r="J177" s="10">
        <f>J173+J176</f>
        <v>264194.76999999996</v>
      </c>
      <c r="K177" s="10">
        <f>K173+K176</f>
        <v>0</v>
      </c>
      <c r="L177" s="10">
        <f>L173+L176</f>
        <v>0</v>
      </c>
      <c r="M177" s="10">
        <f>M173+M176</f>
        <v>0</v>
      </c>
      <c r="N177" s="10">
        <f>G177+H177+I177+J177+K177+L177+M177</f>
        <v>99109435.289999992</v>
      </c>
      <c r="O177" s="10">
        <f>K174</f>
        <v>0</v>
      </c>
    </row>
    <row r="178" spans="1:15" ht="75" x14ac:dyDescent="0.25">
      <c r="A178" s="7" t="s">
        <v>529</v>
      </c>
      <c r="B178" s="18" t="s">
        <v>530</v>
      </c>
      <c r="C178" s="19" t="s">
        <v>530</v>
      </c>
      <c r="D178" s="46" t="s">
        <v>531</v>
      </c>
      <c r="E178" s="10" t="e">
        <f>E75+E177</f>
        <v>#VALUE!</v>
      </c>
      <c r="F178" s="10">
        <f>F75-F177</f>
        <v>-39916772.63000001</v>
      </c>
      <c r="G178" s="10">
        <f>G75-G177</f>
        <v>5287736.7699999977</v>
      </c>
      <c r="H178" s="10">
        <f>H75-H177</f>
        <v>-46123274.129999995</v>
      </c>
      <c r="I178" s="10">
        <f>I75-I177</f>
        <v>69448.339999999851</v>
      </c>
      <c r="J178" s="10">
        <f>J75-J177</f>
        <v>849316.39000000013</v>
      </c>
      <c r="K178" s="10">
        <f>K75-K177</f>
        <v>0</v>
      </c>
      <c r="L178" s="10">
        <f>L75-L177</f>
        <v>0</v>
      </c>
      <c r="M178" s="10">
        <f>M75-M177</f>
        <v>0</v>
      </c>
      <c r="N178" s="10">
        <f>G178+H178+I178+J178+K178+L178+M178</f>
        <v>-39916772.629999995</v>
      </c>
      <c r="O178" s="10" t="e">
        <f>O15+O16+O17+O18+O19+O20+O21+O22+O23+O24+O26+O27+O28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100+O101+O102+O103+O29+O25+O106+O107+O108+O109+O110+O111+O112+O113+O114+O115+O116+O117+O118+O119+O120+O121+O122+O123+O124+O125+O126+O127+O128+O129+O130+O131+O132+O133+O134+O135+O136+O137+O138+O139+O140+O141+O142+O143+O144+O145+O146+O147+O148+O149+O150+O151+O152+O153+O154+O155+O156+O157+O158+O159+O160+O161+O162+O163+O164+O165+O166+O167+O168+O169+O170+O171+O172+O173+O174+O175+O176+O177</f>
        <v>#VALUE!</v>
      </c>
    </row>
  </sheetData>
  <mergeCells count="33">
    <mergeCell ref="A163:A171"/>
    <mergeCell ref="A174:A176"/>
    <mergeCell ref="G7:N7"/>
    <mergeCell ref="G8:N8"/>
    <mergeCell ref="H9:J9"/>
    <mergeCell ref="L9:M9"/>
    <mergeCell ref="H10:J10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793984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2024-01-09T14:34:46Z</dcterms:created>
  <dcterms:modified xsi:type="dcterms:W3CDTF">2024-01-09T14:35:28Z</dcterms:modified>
</cp:coreProperties>
</file>